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moko.sonoda\Downloads\"/>
    </mc:Choice>
  </mc:AlternateContent>
  <bookViews>
    <workbookView xWindow="0" yWindow="0" windowWidth="22995" windowHeight="10995"/>
  </bookViews>
  <sheets>
    <sheet name="概要" sheetId="11" r:id="rId1"/>
    <sheet name="一般会計等→" sheetId="12" r:id="rId2"/>
    <sheet name="貸借対照表" sheetId="5" r:id="rId3"/>
    <sheet name="行政コスト計算書" sheetId="6" r:id="rId4"/>
    <sheet name="純資産変動計算書" sheetId="7" r:id="rId5"/>
    <sheet name="資金収支計算書" sheetId="8" r:id="rId6"/>
    <sheet name="有形固定資産の明細" sheetId="14" r:id="rId7"/>
    <sheet name="有形固定資産の行政目的別明細" sheetId="13" r:id="rId8"/>
    <sheet name="全体会計→" sheetId="15" r:id="rId9"/>
    <sheet name="全体貸借対照表" sheetId="16" r:id="rId10"/>
    <sheet name="全体行政コスト計算書" sheetId="17" r:id="rId11"/>
    <sheet name="全体純資産変動計算書" sheetId="18" r:id="rId12"/>
    <sheet name="全体資金収支計算書" sheetId="19" r:id="rId13"/>
    <sheet name="一般会計等・全体会計注記" sheetId="20" r:id="rId14"/>
    <sheet name="連結書類→" sheetId="21" r:id="rId15"/>
    <sheet name="連結貸借対照表" sheetId="22" r:id="rId16"/>
    <sheet name="連結行政コスト計算書" sheetId="23" r:id="rId17"/>
    <sheet name="連結純資産変動計算書" sheetId="24" r:id="rId18"/>
    <sheet name="連結資金収支計算書" sheetId="25" r:id="rId19"/>
    <sheet name="連結注記" sheetId="26" r:id="rId20"/>
  </sheets>
  <externalReferences>
    <externalReference r:id="rId21"/>
  </externalReferences>
  <definedNames>
    <definedName name="CSV" localSheetId="13">#REF!</definedName>
    <definedName name="CSV" localSheetId="7">#REF!</definedName>
    <definedName name="CSV" localSheetId="6">#REF!</definedName>
    <definedName name="CSV" localSheetId="19">#REF!</definedName>
    <definedName name="CSV">#REF!</definedName>
    <definedName name="CSVDATA" localSheetId="13">#REF!</definedName>
    <definedName name="CSVDATA" localSheetId="7">#REF!</definedName>
    <definedName name="CSVDATA" localSheetId="6">#REF!</definedName>
    <definedName name="CSVDATA" localSheetId="19">#REF!</definedName>
    <definedName name="CSVDATA">#REF!</definedName>
    <definedName name="DAN_KAIK_END" localSheetId="7">#REF!</definedName>
    <definedName name="DAN_KAIK_END" localSheetId="6">#REF!</definedName>
    <definedName name="DAN_KAIK_END" localSheetId="19">#REF!</definedName>
    <definedName name="DAN_KAIK_END">#REF!</definedName>
    <definedName name="DAN_KAIK_START" localSheetId="7">#REF!</definedName>
    <definedName name="DAN_KAIK_START" localSheetId="6">#REF!</definedName>
    <definedName name="DAN_KAIK_START" localSheetId="19">#REF!</definedName>
    <definedName name="DAN_KAIK_START">#REF!</definedName>
    <definedName name="_xlnm.Print_Area" localSheetId="13">一般会計等・全体会計注記!$A$1:$L$138</definedName>
    <definedName name="_xlnm.Print_Area" localSheetId="0">概要!$A$1:$AU$148</definedName>
    <definedName name="_xlnm.Print_Area" localSheetId="3">行政コスト計算書!$B$1:$P$50</definedName>
    <definedName name="_xlnm.Print_Area" localSheetId="5">資金収支計算書!$B$1:$O$69</definedName>
    <definedName name="_xlnm.Print_Area" localSheetId="4">純資産変動計算書!$B$1:$Q$32</definedName>
    <definedName name="_xlnm.Print_Area" localSheetId="10">全体行政コスト計算書!$B$1:$P$50</definedName>
    <definedName name="_xlnm.Print_Area" localSheetId="12">全体資金収支計算書!$B$1:$O$69</definedName>
    <definedName name="_xlnm.Print_Area" localSheetId="11">全体純資産変動計算書!$B$1:$Q$32</definedName>
    <definedName name="_xlnm.Print_Area" localSheetId="9">全体貸借対照表!$C$1:$AB$72</definedName>
    <definedName name="_xlnm.Print_Area" localSheetId="2">貸借対照表!$C$1:$AB$71</definedName>
    <definedName name="_xlnm.Print_Area" localSheetId="7">有形固定資産の行政目的別明細!$A$1:$V$27</definedName>
    <definedName name="_xlnm.Print_Area" localSheetId="6">有形固定資産の明細!$A$1:$P$26</definedName>
    <definedName name="_xlnm.Print_Area" localSheetId="16">連結行政コスト計算書!$B$1:$P$50</definedName>
    <definedName name="_xlnm.Print_Area" localSheetId="18">連結資金収支計算書!$B$1:$O$69</definedName>
    <definedName name="_xlnm.Print_Area" localSheetId="17">連結純資産変動計算書!$B$1:$Q$32</definedName>
    <definedName name="_xlnm.Print_Area" localSheetId="15">連結貸借対照表!$C$1:$AB$72</definedName>
    <definedName name="_xlnm.Print_Area" localSheetId="19">連結注記!$A$1:$L$39</definedName>
    <definedName name="カテゴリ一覧">[1]カテゴリ!$M$6:$M$16</definedName>
    <definedName name="フォーム共通定義_「画面ＩＤ」入力セルの位置_行" localSheetId="4">#REF!</definedName>
    <definedName name="フォーム共通定義_「画面ＩＤ」入力セルの位置_行" localSheetId="11">#REF!</definedName>
    <definedName name="フォーム共通定義_「画面ＩＤ」入力セルの位置_行" localSheetId="9">#REF!</definedName>
    <definedName name="フォーム共通定義_「画面ＩＤ」入力セルの位置_行" localSheetId="2">#REF!</definedName>
    <definedName name="フォーム共通定義_「画面ＩＤ」入力セルの位置_行" localSheetId="7">#REF!</definedName>
    <definedName name="フォーム共通定義_「画面ＩＤ」入力セルの位置_行" localSheetId="6">#REF!</definedName>
    <definedName name="フォーム共通定義_「画面ＩＤ」入力セルの位置_行" localSheetId="17">#REF!</definedName>
    <definedName name="フォーム共通定義_「画面ＩＤ」入力セルの位置_行" localSheetId="15">#REF!</definedName>
    <definedName name="フォーム共通定義_「画面ＩＤ」入力セルの位置_行" localSheetId="19">#REF!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11">#REF!</definedName>
    <definedName name="フォーム共通定義_「画面ＩＤ」入力セルの位置_列" localSheetId="9">#REF!</definedName>
    <definedName name="フォーム共通定義_「画面ＩＤ」入力セルの位置_列" localSheetId="2">#REF!</definedName>
    <definedName name="フォーム共通定義_「画面ＩＤ」入力セルの位置_列" localSheetId="7">#REF!</definedName>
    <definedName name="フォーム共通定義_「画面ＩＤ」入力セルの位置_列" localSheetId="6">#REF!</definedName>
    <definedName name="フォーム共通定義_「画面ＩＤ」入力セルの位置_列" localSheetId="17">#REF!</definedName>
    <definedName name="フォーム共通定義_「画面ＩＤ」入力セルの位置_列" localSheetId="15">#REF!</definedName>
    <definedName name="フォーム共通定義_「画面ＩＤ」入力セルの位置_列" localSheetId="19">#REF!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11">#REF!</definedName>
    <definedName name="画面イベント定義_「画面ＩＤ」入力セルの位置_行" localSheetId="9">#REF!</definedName>
    <definedName name="画面イベント定義_「画面ＩＤ」入力セルの位置_行" localSheetId="2">#REF!</definedName>
    <definedName name="画面イベント定義_「画面ＩＤ」入力セルの位置_行" localSheetId="7">#REF!</definedName>
    <definedName name="画面イベント定義_「画面ＩＤ」入力セルの位置_行" localSheetId="6">#REF!</definedName>
    <definedName name="画面イベント定義_「画面ＩＤ」入力セルの位置_行" localSheetId="17">#REF!</definedName>
    <definedName name="画面イベント定義_「画面ＩＤ」入力セルの位置_行" localSheetId="15">#REF!</definedName>
    <definedName name="画面イベント定義_「画面ＩＤ」入力セルの位置_行" localSheetId="19">#REF!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11">#REF!</definedName>
    <definedName name="画面イベント定義_「画面ＩＤ」入力セルの位置_列" localSheetId="9">#REF!</definedName>
    <definedName name="画面イベント定義_「画面ＩＤ」入力セルの位置_列" localSheetId="2">#REF!</definedName>
    <definedName name="画面イベント定義_「画面ＩＤ」入力セルの位置_列" localSheetId="7">#REF!</definedName>
    <definedName name="画面イベント定義_「画面ＩＤ」入力セルの位置_列" localSheetId="6">#REF!</definedName>
    <definedName name="画面イベント定義_「画面ＩＤ」入力セルの位置_列" localSheetId="17">#REF!</definedName>
    <definedName name="画面イベント定義_「画面ＩＤ」入力セルの位置_列" localSheetId="15">#REF!</definedName>
    <definedName name="画面イベント定義_「画面ＩＤ」入力セルの位置_列" localSheetId="19">#REF!</definedName>
    <definedName name="画面イベント定義_「画面ＩＤ」入力セルの位置_列">#REF!</definedName>
    <definedName name="論理データ型一覧">[1]論理データ型!$A$3:$A$41</definedName>
  </definedNames>
  <calcPr calcId="191029" concurrentManualCount="2"/>
</workbook>
</file>

<file path=xl/calcChain.xml><?xml version="1.0" encoding="utf-8"?>
<calcChain xmlns="http://schemas.openxmlformats.org/spreadsheetml/2006/main">
  <c r="Q66" i="25" l="1"/>
  <c r="Q55" i="25"/>
  <c r="Q52" i="25"/>
  <c r="Q58" i="25"/>
  <c r="Q44" i="25"/>
  <c r="Q38" i="25"/>
  <c r="Q50" i="25"/>
  <c r="Q32" i="25"/>
  <c r="Q27" i="25"/>
  <c r="Q22" i="25"/>
  <c r="Q17" i="25"/>
  <c r="Q16" i="25"/>
  <c r="Q36" i="25"/>
  <c r="Q59" i="25"/>
  <c r="Q62" i="25"/>
  <c r="Q67" i="25"/>
  <c r="U30" i="24"/>
  <c r="U28" i="24"/>
  <c r="U27" i="24"/>
  <c r="U26" i="24"/>
  <c r="W21" i="24"/>
  <c r="V21" i="24"/>
  <c r="V29" i="24"/>
  <c r="U19" i="24"/>
  <c r="U18" i="24"/>
  <c r="W17" i="24"/>
  <c r="U17" i="24"/>
  <c r="U16" i="24"/>
  <c r="U15" i="24"/>
  <c r="R45" i="23"/>
  <c r="R39" i="23"/>
  <c r="R35" i="23"/>
  <c r="R30" i="23"/>
  <c r="R26" i="23"/>
  <c r="R21" i="23"/>
  <c r="R16" i="23"/>
  <c r="AE69" i="22"/>
  <c r="AD63" i="22"/>
  <c r="AD59" i="22"/>
  <c r="AD54" i="22"/>
  <c r="AD47" i="22"/>
  <c r="AD46" i="22"/>
  <c r="AD43" i="22"/>
  <c r="AD32" i="22"/>
  <c r="AE20" i="22"/>
  <c r="AD16" i="22"/>
  <c r="AD15" i="22"/>
  <c r="AD14" i="22"/>
  <c r="AD70" i="22"/>
  <c r="AE14" i="22"/>
  <c r="AE29" i="22"/>
  <c r="AE70" i="22"/>
  <c r="R15" i="23"/>
  <c r="R14" i="23"/>
  <c r="R38" i="23"/>
  <c r="R48" i="23"/>
  <c r="W20" i="24"/>
  <c r="U20" i="24"/>
  <c r="W29" i="24"/>
  <c r="U29" i="24"/>
  <c r="I136" i="20"/>
  <c r="G136" i="20"/>
  <c r="E136" i="20"/>
  <c r="C136" i="20"/>
  <c r="I134" i="20"/>
  <c r="G134" i="20"/>
  <c r="E134" i="20"/>
  <c r="C134" i="20"/>
  <c r="C131" i="20"/>
  <c r="C124" i="20"/>
  <c r="C117" i="20"/>
  <c r="C110" i="20"/>
  <c r="C103" i="20"/>
  <c r="C96" i="20"/>
  <c r="C89" i="20"/>
  <c r="C82" i="20"/>
  <c r="C75" i="20"/>
  <c r="Q66" i="19"/>
  <c r="Q55" i="19"/>
  <c r="Q52" i="19"/>
  <c r="Q58" i="19"/>
  <c r="Q44" i="19"/>
  <c r="Q38" i="19"/>
  <c r="Q50" i="19"/>
  <c r="Q32" i="19"/>
  <c r="Q27" i="19"/>
  <c r="Q22" i="19"/>
  <c r="Q17" i="19"/>
  <c r="Q16" i="19"/>
  <c r="Q36" i="19"/>
  <c r="Q59" i="19"/>
  <c r="Q62" i="19"/>
  <c r="Q67" i="19"/>
  <c r="U30" i="18"/>
  <c r="U28" i="18"/>
  <c r="U27" i="18"/>
  <c r="U26" i="18"/>
  <c r="W21" i="18"/>
  <c r="V21" i="18"/>
  <c r="V29" i="18"/>
  <c r="U19" i="18"/>
  <c r="U18" i="18"/>
  <c r="W17" i="18"/>
  <c r="U17" i="18"/>
  <c r="U16" i="18"/>
  <c r="U15" i="18"/>
  <c r="R45" i="17"/>
  <c r="R39" i="17"/>
  <c r="R35" i="17"/>
  <c r="R30" i="17"/>
  <c r="R26" i="17"/>
  <c r="R21" i="17"/>
  <c r="R16" i="17"/>
  <c r="R15" i="17"/>
  <c r="R14" i="17"/>
  <c r="R38" i="17"/>
  <c r="R48" i="17"/>
  <c r="AE69" i="16"/>
  <c r="AD63" i="16"/>
  <c r="AD59" i="16"/>
  <c r="AD54" i="16"/>
  <c r="AD47" i="16"/>
  <c r="AD46" i="16"/>
  <c r="AD43" i="16"/>
  <c r="AD32" i="16"/>
  <c r="AE20" i="16"/>
  <c r="AD16" i="16"/>
  <c r="AD15" i="16"/>
  <c r="AE14" i="16"/>
  <c r="AD14" i="16"/>
  <c r="AE29" i="16"/>
  <c r="AE70" i="16"/>
  <c r="C138" i="20"/>
  <c r="AD70" i="16"/>
  <c r="W20" i="18"/>
  <c r="U20" i="18"/>
  <c r="W29" i="18"/>
  <c r="U29" i="18"/>
  <c r="I26" i="14"/>
  <c r="O26" i="14"/>
  <c r="I25" i="14"/>
  <c r="O25" i="14"/>
  <c r="I24" i="14"/>
  <c r="O24" i="14"/>
  <c r="I22" i="14"/>
  <c r="O22" i="14"/>
  <c r="I21" i="14"/>
  <c r="O21" i="14"/>
  <c r="I20" i="14"/>
  <c r="O20" i="14"/>
  <c r="I19" i="14"/>
  <c r="O19" i="14"/>
  <c r="I18" i="14"/>
  <c r="O18" i="14"/>
  <c r="I13" i="14"/>
  <c r="O13" i="14"/>
  <c r="I12" i="14"/>
  <c r="O12" i="14"/>
  <c r="I11" i="14"/>
  <c r="O11" i="14"/>
  <c r="I10" i="14"/>
  <c r="O10" i="14"/>
  <c r="I9" i="14"/>
  <c r="O9" i="14"/>
  <c r="AE68" i="5"/>
  <c r="AD63" i="5"/>
  <c r="AD59" i="5"/>
  <c r="AD54" i="5"/>
  <c r="AD47" i="5"/>
  <c r="AD43" i="5"/>
  <c r="AD32" i="5"/>
  <c r="AE20" i="5"/>
  <c r="AD16" i="5"/>
  <c r="AE14" i="5"/>
  <c r="AE29" i="5"/>
  <c r="AE69" i="5"/>
  <c r="Q66" i="8"/>
  <c r="Q55" i="8"/>
  <c r="Q52" i="8"/>
  <c r="Q58" i="8"/>
  <c r="Q44" i="8"/>
  <c r="Q38" i="8"/>
  <c r="Q50" i="8"/>
  <c r="Q32" i="8"/>
  <c r="Q27" i="8"/>
  <c r="Q22" i="8"/>
  <c r="Q17" i="8"/>
  <c r="U30" i="7"/>
  <c r="U28" i="7"/>
  <c r="U27" i="7"/>
  <c r="U26" i="7"/>
  <c r="W21" i="7"/>
  <c r="V21" i="7"/>
  <c r="V29" i="7"/>
  <c r="U19" i="7"/>
  <c r="U18" i="7"/>
  <c r="W17" i="7"/>
  <c r="U17" i="7"/>
  <c r="U16" i="7"/>
  <c r="U15" i="7"/>
  <c r="R45" i="6"/>
  <c r="R39" i="6"/>
  <c r="R35" i="6"/>
  <c r="R30" i="6"/>
  <c r="R26" i="6"/>
  <c r="R21" i="6"/>
  <c r="R16" i="6"/>
  <c r="AD46" i="5"/>
  <c r="AD15" i="5"/>
  <c r="Q16" i="8"/>
  <c r="Q36" i="8"/>
  <c r="Q59" i="8"/>
  <c r="Q62" i="8"/>
  <c r="Q67" i="8"/>
  <c r="W20" i="7"/>
  <c r="R15" i="6"/>
  <c r="R14" i="6"/>
  <c r="R38" i="6"/>
  <c r="R48" i="6"/>
  <c r="AD14" i="5"/>
  <c r="AD69" i="5"/>
  <c r="U20" i="7"/>
  <c r="W29" i="7"/>
  <c r="U29" i="7"/>
</calcChain>
</file>

<file path=xl/sharedStrings.xml><?xml version="1.0" encoding="utf-8"?>
<sst xmlns="http://schemas.openxmlformats.org/spreadsheetml/2006/main" count="2216" uniqueCount="585">
  <si>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</si>
  <si>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</si>
  <si>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</si>
  <si>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</si>
  <si>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</si>
  <si>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</si>
  <si>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</si>
  <si>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</si>
  <si>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</si>
  <si>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</si>
  <si>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</si>
  <si>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</si>
  <si>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</si>
  <si>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</si>
  <si>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</si>
  <si>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</si>
  <si>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</si>
  <si>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</si>
  <si>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</si>
  <si>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</si>
  <si>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</si>
  <si>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</si>
  <si>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</si>
  <si>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</si>
  <si>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</si>
  <si>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</si>
  <si>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</si>
  <si>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</si>
  <si>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</si>
  <si>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</si>
  <si>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</si>
  <si>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</si>
  <si>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</si>
  <si>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</si>
  <si>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</si>
  <si>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</si>
  <si>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</si>
  <si>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</si>
  <si>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</si>
  <si>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</si>
  <si>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</si>
  <si>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</si>
  <si>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</si>
  <si>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</si>
  <si>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</si>
  <si>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</si>
  <si>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</si>
  <si>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</si>
  <si>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</si>
  <si>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</si>
  <si>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</si>
  <si>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</si>
  <si>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</si>
  <si>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</si>
  <si>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</si>
  <si>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</si>
  <si>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</si>
  <si>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</si>
  <si>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</si>
  <si>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</si>
  <si>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</si>
  <si>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</si>
  <si>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</si>
  <si>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</si>
  <si>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</si>
  <si>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</si>
  <si>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</si>
  <si>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</si>
  <si>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</si>
  <si>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</si>
  <si>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</si>
  <si>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</si>
  <si>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</si>
  <si>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</si>
  <si>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</si>
  <si>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</si>
  <si>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</si>
  <si>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</si>
  <si>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</si>
  <si>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</si>
  <si>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</si>
  <si>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</si>
  <si>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</si>
  <si>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</si>
  <si>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</si>
  <si>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</si>
  <si>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</si>
  <si>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</si>
  <si>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</si>
  <si>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</si>
  <si>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</si>
  <si>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</si>
  <si>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</si>
  <si>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</si>
  <si>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</si>
  <si>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</si>
  <si>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</si>
  <si>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</si>
  <si>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</si>
  <si>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</si>
  <si>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</si>
  <si>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</si>
  <si>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</si>
  <si>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</si>
  <si>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</si>
  <si>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</si>
  <si>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</si>
  <si>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</si>
  <si>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</si>
  <si>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</si>
  <si>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</si>
  <si>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</si>
  <si>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</si>
  <si>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</si>
  <si>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</si>
  <si>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</si>
  <si>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</si>
  <si>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</si>
  <si>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</si>
  <si>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</si>
  <si>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</si>
  <si>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</si>
  <si>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</si>
  <si>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</si>
  <si>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</si>
  <si>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</si>
  <si>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</si>
  <si>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</si>
  <si>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</si>
  <si>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</si>
  <si>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</si>
  <si>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</si>
  <si>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</si>
  <si>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</si>
  <si>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</si>
  <si>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</si>
  <si>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</si>
  <si>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</si>
  <si>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</si>
  <si>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</si>
  <si>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</si>
  <si>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</si>
  <si>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</si>
  <si>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</si>
  <si>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</si>
  <si>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</si>
  <si>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</si>
  <si>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</si>
  <si>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</si>
  <si>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</si>
  <si>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</si>
  <si>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</si>
  <si>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</si>
  <si>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</si>
  <si>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</si>
  <si>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</si>
  <si>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</si>
  <si>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</si>
  <si>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</si>
  <si>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</si>
  <si>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</si>
  <si>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</si>
  <si>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</si>
  <si>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</si>
  <si>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</si>
  <si>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</si>
  <si>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</si>
  <si>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</si>
  <si>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</si>
  <si>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</si>
  <si>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</si>
  <si>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</si>
  <si>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</si>
  <si>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</si>
  <si>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</si>
  <si>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</si>
  <si>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</si>
  <si>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</si>
  <si>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</si>
  <si>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</si>
  <si>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</si>
  <si>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</si>
  <si>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</si>
  <si>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</si>
  <si>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</si>
  <si>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</si>
  <si>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</si>
  <si>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</si>
  <si>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</si>
  <si>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</si>
  <si>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</si>
  <si>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</si>
  <si>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</si>
  <si>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</si>
  <si>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</si>
  <si>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</si>
  <si>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</si>
  <si>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</si>
  <si>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</si>
  <si>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</si>
  <si>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</si>
  <si>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</si>
  <si>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</si>
  <si>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</si>
  <si>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</si>
  <si>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</si>
  <si>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</si>
  <si>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</si>
  <si>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</si>
  <si>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</si>
  <si>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</si>
  <si>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</si>
  <si>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</si>
  <si>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</si>
  <si>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</si>
  <si>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</si>
  <si>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</si>
  <si>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</si>
  <si>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</si>
  <si>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</si>
  <si>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</si>
  <si>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</si>
  <si>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</si>
  <si>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</si>
  <si>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</si>
  <si>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</si>
  <si>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</si>
  <si>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</si>
  <si>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</si>
  <si>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</si>
  <si>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</si>
  <si>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</si>
  <si>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</si>
  <si>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</si>
  <si>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</si>
  <si>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</si>
  <si>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</si>
  <si>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</si>
  <si>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</si>
  <si>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</si>
  <si>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</si>
  <si>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</si>
  <si>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</si>
  <si>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</si>
  <si>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</si>
  <si>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</si>
  <si>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</si>
  <si>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</si>
  <si>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</si>
  <si>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</si>
  <si>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</si>
  <si>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</si>
  <si>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</si>
  <si>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</si>
  <si>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</si>
  <si>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</si>
  <si>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</si>
  <si>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</si>
  <si>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</si>
  <si>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</si>
  <si>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</si>
  <si>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</si>
  <si>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</si>
  <si>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</si>
  <si>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</si>
  <si>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</si>
  <si>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</si>
  <si>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</si>
  <si>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</si>
  <si>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</si>
  <si>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</si>
  <si>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</si>
  <si>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</si>
  <si>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</si>
  <si>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</si>
  <si>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</si>
  <si>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</si>
  <si>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</si>
  <si>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</si>
  <si>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</si>
  <si>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</si>
  <si>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</si>
  <si>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</si>
  <si>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</si>
  <si>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</si>
  <si>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</si>
  <si>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</si>
  <si>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</si>
  <si>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</si>
  <si>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</si>
  <si>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</si>
  <si>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</si>
  <si>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</si>
  <si>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</si>
  <si>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</si>
  <si>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</si>
  <si>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</si>
  <si>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</si>
  <si>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</si>
  <si>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</si>
  <si>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</si>
  <si>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</si>
  <si>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</si>
  <si>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</si>
  <si>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</si>
  <si>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</si>
  <si>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</si>
  <si>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</si>
  <si>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</si>
  <si>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</si>
  <si>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</si>
  <si>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</si>
  <si>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</si>
  <si>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</si>
  <si>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</si>
  <si>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</si>
  <si>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</si>
  <si>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</si>
  <si>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</si>
  <si>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</si>
  <si>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</si>
  <si>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</si>
  <si>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</si>
  <si>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</si>
  <si>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</si>
  <si>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</si>
  <si>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</si>
  <si>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</si>
  <si>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</si>
  <si>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</si>
  <si>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</si>
  <si>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</si>
  <si>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</si>
  <si>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</si>
  <si>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H31</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</si>
  <si>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</si>
  <si>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</si>
  <si>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</si>
  <si>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</si>
  <si>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</si>
  <si>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</si>
  <si>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</si>
  <si>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</si>
  <si>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</si>
  <si>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</si>
  <si>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（単位：千円）</t>
  </si>
  <si>
    <t>-</t>
    <phoneticPr fontId="2"/>
  </si>
  <si>
    <t>-</t>
    <phoneticPr fontId="2"/>
  </si>
  <si>
    <t>-</t>
    <phoneticPr fontId="2"/>
  </si>
  <si>
    <t>行政コスト計算書</t>
  </si>
  <si>
    <t>自　平成３１年４月１日</t>
    <phoneticPr fontId="10"/>
  </si>
  <si>
    <t>至　令和２年３月３１日</t>
    <phoneticPr fontId="10"/>
  </si>
  <si>
    <t>-</t>
    <phoneticPr fontId="10"/>
  </si>
  <si>
    <t>-</t>
    <phoneticPr fontId="10"/>
  </si>
  <si>
    <t>-</t>
    <phoneticPr fontId="10"/>
  </si>
  <si>
    <t>※</t>
  </si>
  <si>
    <t>純資産変動計算書</t>
  </si>
  <si>
    <t>自　平成３１年４月１日</t>
    <phoneticPr fontId="10"/>
  </si>
  <si>
    <t>-</t>
    <phoneticPr fontId="10"/>
  </si>
  <si>
    <t>資金収支計算書</t>
  </si>
  <si>
    <t>至　令和２年３月３１日</t>
    <phoneticPr fontId="10"/>
  </si>
  <si>
    <t>貸借対照表</t>
  </si>
  <si>
    <t>（令和２年３月３１日現在）</t>
  </si>
  <si>
    <t>統一的な基準による財務書類算定（対象）範囲</t>
    <rPh sb="0" eb="2">
      <t>トウイツ</t>
    </rPh>
    <rPh sb="2" eb="3">
      <t>テキ</t>
    </rPh>
    <rPh sb="4" eb="6">
      <t>キジュン</t>
    </rPh>
    <rPh sb="9" eb="11">
      <t>ザイム</t>
    </rPh>
    <rPh sb="11" eb="13">
      <t>ショルイ</t>
    </rPh>
    <rPh sb="13" eb="15">
      <t>サンテイ</t>
    </rPh>
    <rPh sb="16" eb="18">
      <t>タイショウ</t>
    </rPh>
    <rPh sb="19" eb="21">
      <t>ハンイ</t>
    </rPh>
    <phoneticPr fontId="17"/>
  </si>
  <si>
    <t>地方公共団体（神流町）</t>
    <rPh sb="0" eb="2">
      <t>チホウ</t>
    </rPh>
    <rPh sb="2" eb="4">
      <t>コウキョウ</t>
    </rPh>
    <rPh sb="4" eb="6">
      <t>ダンタイ</t>
    </rPh>
    <rPh sb="7" eb="10">
      <t>カンナマチ</t>
    </rPh>
    <phoneticPr fontId="17"/>
  </si>
  <si>
    <t>一般会計</t>
    <rPh sb="0" eb="2">
      <t>イッパン</t>
    </rPh>
    <rPh sb="2" eb="4">
      <t>カイケイ</t>
    </rPh>
    <phoneticPr fontId="17"/>
  </si>
  <si>
    <t>一般会計等
　○ 一般会計
　○ 万場診療所
　○ 地域活性化施設</t>
    <rPh sb="0" eb="2">
      <t>イッパン</t>
    </rPh>
    <rPh sb="2" eb="4">
      <t>カイケイ</t>
    </rPh>
    <rPh sb="4" eb="5">
      <t>トウ</t>
    </rPh>
    <rPh sb="9" eb="11">
      <t>イッパン</t>
    </rPh>
    <rPh sb="11" eb="13">
      <t>カイケイ</t>
    </rPh>
    <rPh sb="18" eb="20">
      <t>マンバ</t>
    </rPh>
    <rPh sb="20" eb="23">
      <t>シンリョウジョ</t>
    </rPh>
    <rPh sb="28" eb="30">
      <t>チイキ</t>
    </rPh>
    <rPh sb="30" eb="33">
      <t>カッセイカ</t>
    </rPh>
    <rPh sb="33" eb="35">
      <t>シセツ</t>
    </rPh>
    <phoneticPr fontId="17"/>
  </si>
  <si>
    <t>特別会計</t>
    <rPh sb="0" eb="2">
      <t>トクベツ</t>
    </rPh>
    <rPh sb="2" eb="4">
      <t>カイケイ</t>
    </rPh>
    <phoneticPr fontId="17"/>
  </si>
  <si>
    <t>公営事業会計
　○国民健康保険事業
　○後期高齢者医療
　○中里診療所
　○介護保険</t>
    <rPh sb="0" eb="2">
      <t>コウエイ</t>
    </rPh>
    <rPh sb="2" eb="4">
      <t>ジギョウ</t>
    </rPh>
    <rPh sb="4" eb="6">
      <t>カイケイ</t>
    </rPh>
    <rPh sb="9" eb="11">
      <t>コクミン</t>
    </rPh>
    <rPh sb="11" eb="13">
      <t>ケンコウ</t>
    </rPh>
    <rPh sb="13" eb="15">
      <t>ホケン</t>
    </rPh>
    <rPh sb="15" eb="17">
      <t>ジギョウ</t>
    </rPh>
    <rPh sb="21" eb="23">
      <t>コウキ</t>
    </rPh>
    <rPh sb="23" eb="26">
      <t>コウレイシャ</t>
    </rPh>
    <rPh sb="26" eb="27">
      <t>イ</t>
    </rPh>
    <rPh sb="27" eb="28">
      <t>イヤス</t>
    </rPh>
    <rPh sb="32" eb="34">
      <t>ナカザト</t>
    </rPh>
    <rPh sb="34" eb="37">
      <t>シンリョウジョ</t>
    </rPh>
    <rPh sb="41" eb="43">
      <t>カイゴ</t>
    </rPh>
    <rPh sb="43" eb="45">
      <t>ホケン</t>
    </rPh>
    <phoneticPr fontId="17"/>
  </si>
  <si>
    <t>うち
公営企業会計</t>
    <rPh sb="3" eb="5">
      <t>コウエイ</t>
    </rPh>
    <rPh sb="5" eb="7">
      <t>キギョウ</t>
    </rPh>
    <rPh sb="7" eb="9">
      <t>カイケイ</t>
    </rPh>
    <phoneticPr fontId="17"/>
  </si>
  <si>
    <t>○簡易水道事業</t>
    <rPh sb="1" eb="3">
      <t>カンイ</t>
    </rPh>
    <rPh sb="3" eb="5">
      <t>スイドウ</t>
    </rPh>
    <rPh sb="5" eb="7">
      <t>ジギョウ</t>
    </rPh>
    <phoneticPr fontId="17"/>
  </si>
  <si>
    <t>○生活排水処理事業</t>
    <rPh sb="1" eb="3">
      <t>セイカツ</t>
    </rPh>
    <rPh sb="3" eb="5">
      <t>ハイスイ</t>
    </rPh>
    <rPh sb="5" eb="7">
      <t>ショリ</t>
    </rPh>
    <rPh sb="7" eb="9">
      <t>ジギョウ</t>
    </rPh>
    <phoneticPr fontId="17"/>
  </si>
  <si>
    <t>広域等</t>
    <rPh sb="0" eb="2">
      <t>コウイキ</t>
    </rPh>
    <rPh sb="2" eb="3">
      <t>トウ</t>
    </rPh>
    <phoneticPr fontId="10"/>
  </si>
  <si>
    <t>○群馬県後期高齢者医療広域連合</t>
    <rPh sb="1" eb="4">
      <t>グンマケン</t>
    </rPh>
    <rPh sb="4" eb="6">
      <t>コウキ</t>
    </rPh>
    <rPh sb="6" eb="9">
      <t>コウレイシャ</t>
    </rPh>
    <rPh sb="9" eb="11">
      <t>イリョウ</t>
    </rPh>
    <rPh sb="11" eb="13">
      <t>コウイキ</t>
    </rPh>
    <rPh sb="13" eb="15">
      <t>レンゴウ</t>
    </rPh>
    <phoneticPr fontId="10"/>
  </si>
  <si>
    <t>○群馬県市町村会館管理組合</t>
    <rPh sb="1" eb="4">
      <t>グンマケン</t>
    </rPh>
    <rPh sb="4" eb="7">
      <t>シチョウソン</t>
    </rPh>
    <rPh sb="7" eb="9">
      <t>カイカン</t>
    </rPh>
    <rPh sb="9" eb="11">
      <t>カンリ</t>
    </rPh>
    <rPh sb="11" eb="13">
      <t>クミアイ</t>
    </rPh>
    <phoneticPr fontId="10"/>
  </si>
  <si>
    <t>○群馬県市町村総合事務組合</t>
    <rPh sb="1" eb="4">
      <t>グンマケン</t>
    </rPh>
    <rPh sb="4" eb="7">
      <t>シチョウソン</t>
    </rPh>
    <rPh sb="7" eb="9">
      <t>ソウゴウ</t>
    </rPh>
    <rPh sb="9" eb="11">
      <t>ジム</t>
    </rPh>
    <rPh sb="11" eb="13">
      <t>クミアイ</t>
    </rPh>
    <phoneticPr fontId="10"/>
  </si>
  <si>
    <t>○多野藤岡広域市町村圏振興整備組合</t>
    <rPh sb="1" eb="3">
      <t>タノ</t>
    </rPh>
    <rPh sb="3" eb="5">
      <t>フジオカ</t>
    </rPh>
    <rPh sb="5" eb="7">
      <t>コウイキ</t>
    </rPh>
    <rPh sb="7" eb="10">
      <t>シチョウソン</t>
    </rPh>
    <rPh sb="10" eb="11">
      <t>ケン</t>
    </rPh>
    <rPh sb="11" eb="13">
      <t>シンコウ</t>
    </rPh>
    <rPh sb="13" eb="15">
      <t>セイビ</t>
    </rPh>
    <rPh sb="15" eb="17">
      <t>クミアイ</t>
    </rPh>
    <phoneticPr fontId="10"/>
  </si>
  <si>
    <t>○多野藤岡医療事務市町村組合</t>
    <phoneticPr fontId="10"/>
  </si>
  <si>
    <t>○神流振興合同会社</t>
    <rPh sb="1" eb="3">
      <t>カンナ</t>
    </rPh>
    <rPh sb="3" eb="5">
      <t>シンコウ</t>
    </rPh>
    <rPh sb="5" eb="7">
      <t>ゴウドウ</t>
    </rPh>
    <rPh sb="7" eb="9">
      <t>カイシャ</t>
    </rPh>
    <phoneticPr fontId="10"/>
  </si>
  <si>
    <t>財務書類4表構成の相互関係</t>
    <rPh sb="0" eb="2">
      <t>ザイム</t>
    </rPh>
    <rPh sb="2" eb="4">
      <t>ショルイ</t>
    </rPh>
    <rPh sb="5" eb="6">
      <t>ヒョウ</t>
    </rPh>
    <rPh sb="6" eb="8">
      <t>コウセイ</t>
    </rPh>
    <rPh sb="9" eb="11">
      <t>ソウゴ</t>
    </rPh>
    <rPh sb="11" eb="13">
      <t>カンケイ</t>
    </rPh>
    <phoneticPr fontId="17"/>
  </si>
  <si>
    <t>貸借対照表</t>
    <rPh sb="0" eb="2">
      <t>タイシャク</t>
    </rPh>
    <rPh sb="2" eb="5">
      <t>タイショウヒョウ</t>
    </rPh>
    <phoneticPr fontId="17"/>
  </si>
  <si>
    <t>行政コスト計算書</t>
    <rPh sb="0" eb="2">
      <t>ギョウセイ</t>
    </rPh>
    <rPh sb="5" eb="8">
      <t>ケイサンショ</t>
    </rPh>
    <phoneticPr fontId="17"/>
  </si>
  <si>
    <t>純資産変動計算書</t>
    <rPh sb="0" eb="3">
      <t>ジュンシサン</t>
    </rPh>
    <rPh sb="3" eb="5">
      <t>ヘンドウ</t>
    </rPh>
    <rPh sb="5" eb="8">
      <t>ケイサンショ</t>
    </rPh>
    <phoneticPr fontId="17"/>
  </si>
  <si>
    <t>資金収支計算書</t>
    <rPh sb="0" eb="2">
      <t>シキン</t>
    </rPh>
    <rPh sb="2" eb="4">
      <t>シュウシ</t>
    </rPh>
    <rPh sb="4" eb="7">
      <t>ケイサンショ</t>
    </rPh>
    <phoneticPr fontId="17"/>
  </si>
  <si>
    <t>経常費用</t>
    <rPh sb="0" eb="2">
      <t>ケイジョウ</t>
    </rPh>
    <rPh sb="2" eb="4">
      <t>ヒヨウ</t>
    </rPh>
    <phoneticPr fontId="17"/>
  </si>
  <si>
    <t>前年度末残高</t>
    <rPh sb="0" eb="3">
      <t>ゼンネンド</t>
    </rPh>
    <rPh sb="3" eb="4">
      <t>マツ</t>
    </rPh>
    <rPh sb="4" eb="6">
      <t>ザンダカ</t>
    </rPh>
    <phoneticPr fontId="17"/>
  </si>
  <si>
    <t>業務活動収支</t>
    <rPh sb="0" eb="2">
      <t>ギョウム</t>
    </rPh>
    <rPh sb="2" eb="4">
      <t>カツドウ</t>
    </rPh>
    <rPh sb="4" eb="6">
      <t>シュウシ</t>
    </rPh>
    <phoneticPr fontId="17"/>
  </si>
  <si>
    <t>資産</t>
    <rPh sb="0" eb="2">
      <t>シサン</t>
    </rPh>
    <phoneticPr fontId="17"/>
  </si>
  <si>
    <t>負債</t>
    <rPh sb="0" eb="2">
      <t>フサイ</t>
    </rPh>
    <phoneticPr fontId="17"/>
  </si>
  <si>
    <t>うち　現金　預金</t>
    <rPh sb="3" eb="5">
      <t>ゲンキン</t>
    </rPh>
    <rPh sb="6" eb="8">
      <t>ヨキン</t>
    </rPh>
    <phoneticPr fontId="17"/>
  </si>
  <si>
    <t>経常収益</t>
    <rPh sb="0" eb="2">
      <t>ケイジョウ</t>
    </rPh>
    <rPh sb="2" eb="4">
      <t>シュウエキ</t>
    </rPh>
    <phoneticPr fontId="17"/>
  </si>
  <si>
    <t>純行政コスト</t>
    <rPh sb="0" eb="1">
      <t>ジュン</t>
    </rPh>
    <rPh sb="1" eb="3">
      <t>ギョウセイ</t>
    </rPh>
    <phoneticPr fontId="17"/>
  </si>
  <si>
    <t>投資活動収支</t>
    <rPh sb="0" eb="2">
      <t>トウシ</t>
    </rPh>
    <rPh sb="2" eb="4">
      <t>カツドウ</t>
    </rPh>
    <rPh sb="4" eb="6">
      <t>シュウシ</t>
    </rPh>
    <phoneticPr fontId="17"/>
  </si>
  <si>
    <t>臨時損失</t>
    <rPh sb="0" eb="2">
      <t>リンジ</t>
    </rPh>
    <rPh sb="2" eb="4">
      <t>ソンシツ</t>
    </rPh>
    <phoneticPr fontId="17"/>
  </si>
  <si>
    <t>財源</t>
    <rPh sb="0" eb="2">
      <t>ザイゲン</t>
    </rPh>
    <phoneticPr fontId="17"/>
  </si>
  <si>
    <t>財務活動収支</t>
    <rPh sb="0" eb="2">
      <t>ザイム</t>
    </rPh>
    <rPh sb="2" eb="4">
      <t>カツドウ</t>
    </rPh>
    <rPh sb="4" eb="6">
      <t>シュウシ</t>
    </rPh>
    <phoneticPr fontId="17"/>
  </si>
  <si>
    <t>臨時利益</t>
    <rPh sb="0" eb="2">
      <t>リンジ</t>
    </rPh>
    <rPh sb="2" eb="4">
      <t>リエキ</t>
    </rPh>
    <phoneticPr fontId="17"/>
  </si>
  <si>
    <t>固定資産等の変動</t>
    <rPh sb="0" eb="2">
      <t>コテイ</t>
    </rPh>
    <rPh sb="2" eb="4">
      <t>シサン</t>
    </rPh>
    <rPh sb="4" eb="5">
      <t>トウ</t>
    </rPh>
    <rPh sb="6" eb="8">
      <t>ヘンドウ</t>
    </rPh>
    <phoneticPr fontId="17"/>
  </si>
  <si>
    <t>純資産</t>
    <rPh sb="0" eb="1">
      <t>ジュン</t>
    </rPh>
    <rPh sb="1" eb="3">
      <t>シサン</t>
    </rPh>
    <phoneticPr fontId="17"/>
  </si>
  <si>
    <t>本年度末残高</t>
    <rPh sb="0" eb="2">
      <t>ホンネン</t>
    </rPh>
    <rPh sb="2" eb="3">
      <t>ド</t>
    </rPh>
    <rPh sb="3" eb="4">
      <t>マツ</t>
    </rPh>
    <rPh sb="4" eb="6">
      <t>ザンダカ</t>
    </rPh>
    <phoneticPr fontId="17"/>
  </si>
  <si>
    <t>本年度末残高</t>
    <rPh sb="0" eb="3">
      <t>ホンネンド</t>
    </rPh>
    <rPh sb="3" eb="4">
      <t>マツ</t>
    </rPh>
    <rPh sb="4" eb="6">
      <t>ザンダカ</t>
    </rPh>
    <phoneticPr fontId="17"/>
  </si>
  <si>
    <t>+本年度末歳計外　　　現金残高</t>
    <rPh sb="11" eb="13">
      <t>ゲンキン</t>
    </rPh>
    <rPh sb="13" eb="15">
      <t>ザンダカ</t>
    </rPh>
    <phoneticPr fontId="17"/>
  </si>
  <si>
    <t>　※貸借対照表の資産のうち「現金預金」の金額は、資金収支計算書の本年度末残高に本年度末歳　　計外現金残高を足したものと対応します。</t>
    <rPh sb="2" eb="4">
      <t>タイシャク</t>
    </rPh>
    <rPh sb="4" eb="7">
      <t>タイショウヒョウ</t>
    </rPh>
    <rPh sb="8" eb="10">
      <t>シサン</t>
    </rPh>
    <rPh sb="14" eb="16">
      <t>ゲンキン</t>
    </rPh>
    <rPh sb="16" eb="18">
      <t>ヨキン</t>
    </rPh>
    <rPh sb="20" eb="22">
      <t>キンガク</t>
    </rPh>
    <rPh sb="24" eb="26">
      <t>シキン</t>
    </rPh>
    <rPh sb="26" eb="28">
      <t>シュウシ</t>
    </rPh>
    <rPh sb="28" eb="31">
      <t>ケイサンショ</t>
    </rPh>
    <rPh sb="32" eb="35">
      <t>ホンネンド</t>
    </rPh>
    <rPh sb="35" eb="36">
      <t>マツ</t>
    </rPh>
    <rPh sb="36" eb="38">
      <t>ザンダカ</t>
    </rPh>
    <rPh sb="39" eb="42">
      <t>ホンネンド</t>
    </rPh>
    <rPh sb="42" eb="43">
      <t>マツ</t>
    </rPh>
    <rPh sb="43" eb="44">
      <t>トシ</t>
    </rPh>
    <rPh sb="46" eb="47">
      <t>ケイ</t>
    </rPh>
    <rPh sb="47" eb="48">
      <t>ガイ</t>
    </rPh>
    <rPh sb="48" eb="50">
      <t>ゲンキン</t>
    </rPh>
    <rPh sb="50" eb="52">
      <t>ザンダカ</t>
    </rPh>
    <rPh sb="53" eb="54">
      <t>タ</t>
    </rPh>
    <rPh sb="59" eb="61">
      <t>タイオウ</t>
    </rPh>
    <phoneticPr fontId="17"/>
  </si>
  <si>
    <t>各財務書類説明</t>
    <rPh sb="0" eb="1">
      <t>カク</t>
    </rPh>
    <rPh sb="1" eb="3">
      <t>ザイム</t>
    </rPh>
    <rPh sb="3" eb="5">
      <t>ショルイ</t>
    </rPh>
    <rPh sb="5" eb="7">
      <t>セツメイ</t>
    </rPh>
    <phoneticPr fontId="10"/>
  </si>
  <si>
    <t>　貸借対照表・・・基準日時点における神流町の財政状態（資産・負債・純資産の残高及び内訳）を明らかにしています。</t>
    <rPh sb="1" eb="3">
      <t>タイシャク</t>
    </rPh>
    <rPh sb="3" eb="6">
      <t>タイショウヒョウ</t>
    </rPh>
    <rPh sb="9" eb="12">
      <t>キジュンビ</t>
    </rPh>
    <rPh sb="12" eb="14">
      <t>ジテン</t>
    </rPh>
    <rPh sb="18" eb="21">
      <t>カンナマチ</t>
    </rPh>
    <rPh sb="22" eb="24">
      <t>ザイセイ</t>
    </rPh>
    <rPh sb="24" eb="26">
      <t>ジョウタイ</t>
    </rPh>
    <rPh sb="27" eb="29">
      <t>シサン</t>
    </rPh>
    <rPh sb="30" eb="32">
      <t>フサイ</t>
    </rPh>
    <rPh sb="33" eb="34">
      <t>ジュン</t>
    </rPh>
    <rPh sb="34" eb="36">
      <t>シサン</t>
    </rPh>
    <rPh sb="37" eb="39">
      <t>ザンダカ</t>
    </rPh>
    <rPh sb="39" eb="40">
      <t>オヨ</t>
    </rPh>
    <rPh sb="41" eb="43">
      <t>ウチワケ</t>
    </rPh>
    <rPh sb="45" eb="46">
      <t>アキ</t>
    </rPh>
    <phoneticPr fontId="10"/>
  </si>
  <si>
    <t>　行政コスト計算書・・・会計期間中の神流町の費用・収益の取引高を明らかにしています。</t>
    <rPh sb="1" eb="3">
      <t>ギョウセイ</t>
    </rPh>
    <rPh sb="6" eb="9">
      <t>ケイサンショ</t>
    </rPh>
    <rPh sb="12" eb="14">
      <t>カイケイ</t>
    </rPh>
    <rPh sb="14" eb="17">
      <t>キカンチュウ</t>
    </rPh>
    <rPh sb="18" eb="21">
      <t>カンナマチ</t>
    </rPh>
    <rPh sb="22" eb="24">
      <t>ヒヨウ</t>
    </rPh>
    <rPh sb="25" eb="27">
      <t>シュウエキ</t>
    </rPh>
    <rPh sb="28" eb="30">
      <t>トリヒキ</t>
    </rPh>
    <rPh sb="30" eb="31">
      <t>ダカ</t>
    </rPh>
    <rPh sb="32" eb="33">
      <t>アキ</t>
    </rPh>
    <phoneticPr fontId="10"/>
  </si>
  <si>
    <t>　純資産変動計算書・・・会計期間中の神流町の純資産の変動、すなわち政策形式上の意思決定またはその他の事象による純資産及びその内部</t>
    <rPh sb="1" eb="4">
      <t>ジュンシサン</t>
    </rPh>
    <rPh sb="4" eb="6">
      <t>ヘンドウ</t>
    </rPh>
    <rPh sb="6" eb="9">
      <t>ケイサンショ</t>
    </rPh>
    <rPh sb="12" eb="14">
      <t>カイケイ</t>
    </rPh>
    <rPh sb="14" eb="17">
      <t>キカンチュウ</t>
    </rPh>
    <rPh sb="18" eb="21">
      <t>カンナマチ</t>
    </rPh>
    <rPh sb="22" eb="25">
      <t>ジュンシサン</t>
    </rPh>
    <rPh sb="26" eb="28">
      <t>ヘンドウ</t>
    </rPh>
    <rPh sb="33" eb="35">
      <t>セイサク</t>
    </rPh>
    <rPh sb="35" eb="38">
      <t>ケイシキジョウ</t>
    </rPh>
    <rPh sb="39" eb="41">
      <t>イシ</t>
    </rPh>
    <rPh sb="41" eb="43">
      <t>ケッテイ</t>
    </rPh>
    <rPh sb="48" eb="49">
      <t>タ</t>
    </rPh>
    <rPh sb="50" eb="52">
      <t>ジショウ</t>
    </rPh>
    <rPh sb="55" eb="58">
      <t>ジュンシサン</t>
    </rPh>
    <rPh sb="58" eb="59">
      <t>オヨ</t>
    </rPh>
    <rPh sb="62" eb="64">
      <t>ナイブ</t>
    </rPh>
    <phoneticPr fontId="10"/>
  </si>
  <si>
    <t>　　　　　　　　　　　　構成の変動（その他の純資産減少原因、財源及びその他の純資産の増加原因の取引高）を明らかにしています。</t>
    <rPh sb="12" eb="14">
      <t>コウセイ</t>
    </rPh>
    <rPh sb="15" eb="17">
      <t>ヘンドウ</t>
    </rPh>
    <rPh sb="20" eb="21">
      <t>タ</t>
    </rPh>
    <rPh sb="22" eb="25">
      <t>ジュンシサン</t>
    </rPh>
    <rPh sb="25" eb="27">
      <t>ゲンショウ</t>
    </rPh>
    <rPh sb="27" eb="29">
      <t>ゲンイン</t>
    </rPh>
    <rPh sb="30" eb="32">
      <t>ザイゲン</t>
    </rPh>
    <rPh sb="32" eb="33">
      <t>オヨ</t>
    </rPh>
    <rPh sb="36" eb="37">
      <t>タ</t>
    </rPh>
    <rPh sb="38" eb="41">
      <t>ジュンシサン</t>
    </rPh>
    <rPh sb="42" eb="44">
      <t>ゾウカ</t>
    </rPh>
    <rPh sb="44" eb="46">
      <t>ゲンイン</t>
    </rPh>
    <rPh sb="47" eb="49">
      <t>トリヒキ</t>
    </rPh>
    <rPh sb="49" eb="50">
      <t>ダカ</t>
    </rPh>
    <rPh sb="52" eb="53">
      <t>アキ</t>
    </rPh>
    <phoneticPr fontId="10"/>
  </si>
  <si>
    <t>　資金収支計算書・・・神流町の資金収支の状態、神流町の内部者（首長、議会、補助機関等）の活動に伴う資金利用状況及び資金獲得能力を</t>
    <rPh sb="1" eb="3">
      <t>シキン</t>
    </rPh>
    <rPh sb="3" eb="5">
      <t>シュウシ</t>
    </rPh>
    <rPh sb="5" eb="8">
      <t>ケイサンショ</t>
    </rPh>
    <rPh sb="11" eb="14">
      <t>カンナマチ</t>
    </rPh>
    <rPh sb="15" eb="17">
      <t>シキン</t>
    </rPh>
    <rPh sb="17" eb="19">
      <t>シュウシ</t>
    </rPh>
    <rPh sb="20" eb="22">
      <t>ジョウタイ</t>
    </rPh>
    <rPh sb="23" eb="26">
      <t>カンナマチ</t>
    </rPh>
    <rPh sb="27" eb="30">
      <t>ナイブシャ</t>
    </rPh>
    <rPh sb="31" eb="32">
      <t>クビ</t>
    </rPh>
    <rPh sb="32" eb="33">
      <t>チョウ</t>
    </rPh>
    <rPh sb="34" eb="36">
      <t>ギカイ</t>
    </rPh>
    <rPh sb="37" eb="39">
      <t>ホジョ</t>
    </rPh>
    <rPh sb="39" eb="41">
      <t>キカン</t>
    </rPh>
    <rPh sb="41" eb="42">
      <t>トウ</t>
    </rPh>
    <rPh sb="44" eb="46">
      <t>カツドウ</t>
    </rPh>
    <rPh sb="47" eb="48">
      <t>トモナ</t>
    </rPh>
    <rPh sb="49" eb="51">
      <t>シキン</t>
    </rPh>
    <rPh sb="51" eb="53">
      <t>リヨウ</t>
    </rPh>
    <rPh sb="53" eb="55">
      <t>ジョウキョウ</t>
    </rPh>
    <rPh sb="55" eb="56">
      <t>オヨ</t>
    </rPh>
    <rPh sb="57" eb="59">
      <t>シキン</t>
    </rPh>
    <rPh sb="59" eb="61">
      <t>カクトク</t>
    </rPh>
    <rPh sb="61" eb="63">
      <t>ノウリョク</t>
    </rPh>
    <phoneticPr fontId="10"/>
  </si>
  <si>
    <t>　　　　　　　　　　　明らかにしています。</t>
    <rPh sb="11" eb="12">
      <t>アキ</t>
    </rPh>
    <phoneticPr fontId="10"/>
  </si>
  <si>
    <t>各財務書類用語説明</t>
    <rPh sb="0" eb="1">
      <t>カク</t>
    </rPh>
    <rPh sb="1" eb="3">
      <t>ザイム</t>
    </rPh>
    <rPh sb="3" eb="5">
      <t>ショルイ</t>
    </rPh>
    <rPh sb="5" eb="7">
      <t>ヨウゴ</t>
    </rPh>
    <rPh sb="7" eb="9">
      <t>セツメイ</t>
    </rPh>
    <phoneticPr fontId="10"/>
  </si>
  <si>
    <t>　貸借対照表</t>
    <rPh sb="1" eb="3">
      <t>タイシャク</t>
    </rPh>
    <rPh sb="3" eb="6">
      <t>タイショウヒョウ</t>
    </rPh>
    <phoneticPr fontId="10"/>
  </si>
  <si>
    <t>　　有形固定資産・・・土地、建物等、神流町が所有している資産の取得価格及び減価償却額の合算額を計上しています。なお、「‐」と表示</t>
    <rPh sb="2" eb="4">
      <t>ユウケイ</t>
    </rPh>
    <rPh sb="4" eb="6">
      <t>コテイ</t>
    </rPh>
    <rPh sb="6" eb="8">
      <t>シサン</t>
    </rPh>
    <rPh sb="11" eb="13">
      <t>トチ</t>
    </rPh>
    <rPh sb="14" eb="16">
      <t>タテモノ</t>
    </rPh>
    <rPh sb="16" eb="17">
      <t>トウ</t>
    </rPh>
    <rPh sb="18" eb="21">
      <t>カンナマチ</t>
    </rPh>
    <rPh sb="22" eb="24">
      <t>ショユウ</t>
    </rPh>
    <rPh sb="28" eb="30">
      <t>シサン</t>
    </rPh>
    <rPh sb="31" eb="33">
      <t>シュトク</t>
    </rPh>
    <rPh sb="33" eb="35">
      <t>カカク</t>
    </rPh>
    <rPh sb="35" eb="36">
      <t>オヨ</t>
    </rPh>
    <rPh sb="37" eb="39">
      <t>ゲンカ</t>
    </rPh>
    <rPh sb="39" eb="41">
      <t>ショウキャク</t>
    </rPh>
    <rPh sb="41" eb="42">
      <t>ガク</t>
    </rPh>
    <rPh sb="43" eb="45">
      <t>ガッサン</t>
    </rPh>
    <rPh sb="45" eb="46">
      <t>ガク</t>
    </rPh>
    <rPh sb="47" eb="49">
      <t>ケイジョウ</t>
    </rPh>
    <rPh sb="62" eb="64">
      <t>ヒョウジ</t>
    </rPh>
    <phoneticPr fontId="10"/>
  </si>
  <si>
    <t>　　　　　　　　　　　されている、船舶等は資産として所有していないことを指します。また建設仮勘定とは、来年度資産として計上予定の</t>
    <rPh sb="17" eb="19">
      <t>センパク</t>
    </rPh>
    <rPh sb="19" eb="20">
      <t>トウ</t>
    </rPh>
    <rPh sb="21" eb="23">
      <t>シサン</t>
    </rPh>
    <rPh sb="26" eb="28">
      <t>ショユウ</t>
    </rPh>
    <rPh sb="36" eb="37">
      <t>サ</t>
    </rPh>
    <rPh sb="43" eb="45">
      <t>ケンセツ</t>
    </rPh>
    <rPh sb="45" eb="46">
      <t>カリ</t>
    </rPh>
    <rPh sb="46" eb="48">
      <t>カンジョウ</t>
    </rPh>
    <rPh sb="51" eb="54">
      <t>ライネンド</t>
    </rPh>
    <rPh sb="54" eb="56">
      <t>シサン</t>
    </rPh>
    <rPh sb="59" eb="61">
      <t>ケイジョウ</t>
    </rPh>
    <rPh sb="61" eb="63">
      <t>ヨテイ</t>
    </rPh>
    <phoneticPr fontId="10"/>
  </si>
  <si>
    <t>　　　　　　　　　　　繰越事業等を計上しています。</t>
    <rPh sb="11" eb="13">
      <t>クリコシ</t>
    </rPh>
    <rPh sb="13" eb="15">
      <t>ジギョウ</t>
    </rPh>
    <rPh sb="15" eb="16">
      <t>トウ</t>
    </rPh>
    <rPh sb="17" eb="19">
      <t>ケイジョウ</t>
    </rPh>
    <phoneticPr fontId="10"/>
  </si>
  <si>
    <t>　　無形固定資産・・・ソフトウェアを計上しています。</t>
    <rPh sb="2" eb="4">
      <t>ムケイ</t>
    </rPh>
    <rPh sb="4" eb="6">
      <t>コテイ</t>
    </rPh>
    <rPh sb="6" eb="8">
      <t>シサン</t>
    </rPh>
    <rPh sb="18" eb="20">
      <t>ケイジョウ</t>
    </rPh>
    <phoneticPr fontId="10"/>
  </si>
  <si>
    <t>　　投資その他の資産・・・出資金は神流町から各団体への出資額を計上しています。また、基金は財政調整基金以外の神流町が保有する基金</t>
    <rPh sb="2" eb="4">
      <t>トウシ</t>
    </rPh>
    <rPh sb="6" eb="7">
      <t>タ</t>
    </rPh>
    <rPh sb="8" eb="10">
      <t>シサン</t>
    </rPh>
    <rPh sb="13" eb="16">
      <t>シュッシキン</t>
    </rPh>
    <rPh sb="17" eb="20">
      <t>カンナマチ</t>
    </rPh>
    <rPh sb="22" eb="23">
      <t>カク</t>
    </rPh>
    <rPh sb="23" eb="25">
      <t>ダンタイ</t>
    </rPh>
    <rPh sb="27" eb="29">
      <t>シュッシ</t>
    </rPh>
    <rPh sb="29" eb="30">
      <t>ガク</t>
    </rPh>
    <rPh sb="31" eb="33">
      <t>ケイジョウ</t>
    </rPh>
    <rPh sb="42" eb="44">
      <t>キキン</t>
    </rPh>
    <rPh sb="45" eb="47">
      <t>ザイセイ</t>
    </rPh>
    <rPh sb="47" eb="49">
      <t>チョウセイ</t>
    </rPh>
    <rPh sb="49" eb="51">
      <t>キキン</t>
    </rPh>
    <rPh sb="51" eb="53">
      <t>イガイ</t>
    </rPh>
    <rPh sb="54" eb="57">
      <t>カンナマチ</t>
    </rPh>
    <rPh sb="58" eb="60">
      <t>ホユウ</t>
    </rPh>
    <rPh sb="62" eb="64">
      <t>キキン</t>
    </rPh>
    <phoneticPr fontId="10"/>
  </si>
  <si>
    <t>　　　　　　　　　　　　　すべての基金を計上しています。長期延滞債権は、各会計の滞納繰越額の収納未済額を計上しています。</t>
    <rPh sb="17" eb="19">
      <t>キキン</t>
    </rPh>
    <rPh sb="20" eb="22">
      <t>ケイジョウ</t>
    </rPh>
    <rPh sb="28" eb="30">
      <t>チョウキ</t>
    </rPh>
    <rPh sb="30" eb="32">
      <t>エンタイ</t>
    </rPh>
    <rPh sb="32" eb="34">
      <t>サイケン</t>
    </rPh>
    <rPh sb="36" eb="37">
      <t>カク</t>
    </rPh>
    <rPh sb="37" eb="39">
      <t>カイケイ</t>
    </rPh>
    <rPh sb="40" eb="42">
      <t>タイノウ</t>
    </rPh>
    <rPh sb="42" eb="44">
      <t>クリコシ</t>
    </rPh>
    <rPh sb="44" eb="45">
      <t>ガク</t>
    </rPh>
    <rPh sb="46" eb="48">
      <t>シュウノウ</t>
    </rPh>
    <rPh sb="48" eb="49">
      <t>ミ</t>
    </rPh>
    <rPh sb="49" eb="50">
      <t>スミ</t>
    </rPh>
    <rPh sb="50" eb="51">
      <t>ガク</t>
    </rPh>
    <rPh sb="52" eb="54">
      <t>ケイジョウ</t>
    </rPh>
    <phoneticPr fontId="10"/>
  </si>
  <si>
    <t>　　未収金・・・各会計の現年度調定額から収入額を差し引いた収入未済を計上しています。</t>
    <rPh sb="2" eb="5">
      <t>ミシュウキン</t>
    </rPh>
    <rPh sb="8" eb="9">
      <t>カク</t>
    </rPh>
    <rPh sb="9" eb="11">
      <t>カイケイ</t>
    </rPh>
    <rPh sb="12" eb="14">
      <t>ゲンネン</t>
    </rPh>
    <rPh sb="14" eb="15">
      <t>ド</t>
    </rPh>
    <rPh sb="15" eb="17">
      <t>チョウテイ</t>
    </rPh>
    <rPh sb="17" eb="18">
      <t>ガク</t>
    </rPh>
    <rPh sb="20" eb="22">
      <t>シュウニュウ</t>
    </rPh>
    <rPh sb="22" eb="23">
      <t>ガク</t>
    </rPh>
    <rPh sb="24" eb="25">
      <t>サ</t>
    </rPh>
    <rPh sb="26" eb="27">
      <t>ヒ</t>
    </rPh>
    <rPh sb="29" eb="31">
      <t>シュウニュウ</t>
    </rPh>
    <rPh sb="31" eb="32">
      <t>ミ</t>
    </rPh>
    <rPh sb="32" eb="33">
      <t>ズ</t>
    </rPh>
    <rPh sb="34" eb="36">
      <t>ケイジョウ</t>
    </rPh>
    <phoneticPr fontId="10"/>
  </si>
  <si>
    <t>　　基金・・・神流町が保有する基金のうち財政調整基金のみ計上しています。</t>
    <rPh sb="2" eb="4">
      <t>キキン</t>
    </rPh>
    <rPh sb="7" eb="10">
      <t>カンナマチ</t>
    </rPh>
    <rPh sb="11" eb="13">
      <t>ホユウ</t>
    </rPh>
    <rPh sb="15" eb="17">
      <t>キキン</t>
    </rPh>
    <rPh sb="20" eb="22">
      <t>ザイセイ</t>
    </rPh>
    <rPh sb="22" eb="24">
      <t>チョウセイ</t>
    </rPh>
    <rPh sb="24" eb="26">
      <t>キキン</t>
    </rPh>
    <rPh sb="28" eb="30">
      <t>ケイジョウ</t>
    </rPh>
    <phoneticPr fontId="10"/>
  </si>
  <si>
    <t>　　地方債・・・神流町が借り入れた地方債のうち、現在償還中の地方債の現在高（元金）を計上しています。</t>
    <rPh sb="2" eb="4">
      <t>チホウ</t>
    </rPh>
    <rPh sb="4" eb="5">
      <t>サイ</t>
    </rPh>
    <rPh sb="8" eb="11">
      <t>カンナマチ</t>
    </rPh>
    <rPh sb="12" eb="13">
      <t>カ</t>
    </rPh>
    <rPh sb="14" eb="15">
      <t>イ</t>
    </rPh>
    <rPh sb="17" eb="19">
      <t>チホウ</t>
    </rPh>
    <rPh sb="19" eb="20">
      <t>サイ</t>
    </rPh>
    <rPh sb="24" eb="26">
      <t>ゲンザイ</t>
    </rPh>
    <rPh sb="26" eb="28">
      <t>ショウカン</t>
    </rPh>
    <rPh sb="28" eb="29">
      <t>チュウ</t>
    </rPh>
    <rPh sb="30" eb="32">
      <t>チホウ</t>
    </rPh>
    <rPh sb="32" eb="33">
      <t>サイ</t>
    </rPh>
    <rPh sb="34" eb="36">
      <t>ゲンザイ</t>
    </rPh>
    <rPh sb="36" eb="37">
      <t>ダカ</t>
    </rPh>
    <rPh sb="38" eb="40">
      <t>ガンキン</t>
    </rPh>
    <rPh sb="42" eb="44">
      <t>ケイジョウ</t>
    </rPh>
    <phoneticPr fontId="10"/>
  </si>
  <si>
    <t>　　賞与等引当金・・・基準日時点までの期間に対応する期末手当・勤勉手当及び法定福利費を計上しています。</t>
    <rPh sb="2" eb="4">
      <t>ショウヨ</t>
    </rPh>
    <rPh sb="4" eb="5">
      <t>トウ</t>
    </rPh>
    <rPh sb="5" eb="7">
      <t>ヒキアテ</t>
    </rPh>
    <rPh sb="7" eb="8">
      <t>キン</t>
    </rPh>
    <rPh sb="11" eb="14">
      <t>キジュンビ</t>
    </rPh>
    <rPh sb="14" eb="16">
      <t>ジテン</t>
    </rPh>
    <rPh sb="19" eb="21">
      <t>キカン</t>
    </rPh>
    <rPh sb="22" eb="24">
      <t>タイオウ</t>
    </rPh>
    <rPh sb="26" eb="28">
      <t>キマツ</t>
    </rPh>
    <rPh sb="28" eb="30">
      <t>テアテ</t>
    </rPh>
    <rPh sb="31" eb="33">
      <t>キンベン</t>
    </rPh>
    <rPh sb="33" eb="35">
      <t>テアテ</t>
    </rPh>
    <rPh sb="35" eb="36">
      <t>オヨ</t>
    </rPh>
    <rPh sb="37" eb="39">
      <t>ホウテイ</t>
    </rPh>
    <rPh sb="39" eb="41">
      <t>フクリ</t>
    </rPh>
    <rPh sb="41" eb="42">
      <t>ヒ</t>
    </rPh>
    <rPh sb="43" eb="45">
      <t>ケイジョウ</t>
    </rPh>
    <phoneticPr fontId="10"/>
  </si>
  <si>
    <t>　行政コスト計算書</t>
    <rPh sb="1" eb="3">
      <t>ギョウセイ</t>
    </rPh>
    <rPh sb="6" eb="9">
      <t>ケイサンショ</t>
    </rPh>
    <phoneticPr fontId="10"/>
  </si>
  <si>
    <t>　　人件費・・・各会計の人件費を計上しています。その他は委員報酬等の報酬費を計上しています。</t>
    <rPh sb="2" eb="5">
      <t>ジンケンヒ</t>
    </rPh>
    <rPh sb="8" eb="9">
      <t>カク</t>
    </rPh>
    <rPh sb="9" eb="11">
      <t>カイケイ</t>
    </rPh>
    <rPh sb="12" eb="15">
      <t>ジンケンヒ</t>
    </rPh>
    <rPh sb="16" eb="18">
      <t>ケイジョウ</t>
    </rPh>
    <rPh sb="26" eb="27">
      <t>タ</t>
    </rPh>
    <rPh sb="28" eb="30">
      <t>イイン</t>
    </rPh>
    <rPh sb="30" eb="32">
      <t>ホウシュウ</t>
    </rPh>
    <rPh sb="32" eb="33">
      <t>トウ</t>
    </rPh>
    <rPh sb="34" eb="36">
      <t>ホウシュウ</t>
    </rPh>
    <rPh sb="36" eb="37">
      <t>ヒ</t>
    </rPh>
    <rPh sb="38" eb="40">
      <t>ケイジョウ</t>
    </rPh>
    <phoneticPr fontId="10"/>
  </si>
  <si>
    <t>　　物件費等・・・消耗品等を含む経常経費を計上しています。減価償却費は固定資産内の建物、工作物、物品を計上しています。</t>
    <rPh sb="2" eb="5">
      <t>ブッケンヒ</t>
    </rPh>
    <rPh sb="5" eb="6">
      <t>トウ</t>
    </rPh>
    <rPh sb="9" eb="11">
      <t>ショウモウ</t>
    </rPh>
    <rPh sb="11" eb="12">
      <t>ヒン</t>
    </rPh>
    <rPh sb="12" eb="13">
      <t>トウ</t>
    </rPh>
    <rPh sb="14" eb="15">
      <t>フク</t>
    </rPh>
    <rPh sb="16" eb="18">
      <t>ケイジョウ</t>
    </rPh>
    <rPh sb="18" eb="20">
      <t>ケイヒ</t>
    </rPh>
    <rPh sb="21" eb="23">
      <t>ケイジョウ</t>
    </rPh>
    <rPh sb="29" eb="31">
      <t>ゲンカ</t>
    </rPh>
    <rPh sb="31" eb="33">
      <t>ショウキャク</t>
    </rPh>
    <rPh sb="33" eb="34">
      <t>ヒ</t>
    </rPh>
    <rPh sb="35" eb="37">
      <t>コテイ</t>
    </rPh>
    <rPh sb="37" eb="39">
      <t>シサン</t>
    </rPh>
    <rPh sb="39" eb="40">
      <t>ナイ</t>
    </rPh>
    <rPh sb="41" eb="43">
      <t>タテモノ</t>
    </rPh>
    <rPh sb="44" eb="47">
      <t>コウサクブツ</t>
    </rPh>
    <rPh sb="48" eb="50">
      <t>ブッピン</t>
    </rPh>
    <rPh sb="51" eb="53">
      <t>ケイジョウ</t>
    </rPh>
    <phoneticPr fontId="10"/>
  </si>
  <si>
    <t>　　その他の業務費用・・・地方債の償還等の利子を計上しています。その他は返還金を計上しています。</t>
    <rPh sb="4" eb="5">
      <t>タ</t>
    </rPh>
    <rPh sb="6" eb="8">
      <t>ギョウム</t>
    </rPh>
    <rPh sb="8" eb="10">
      <t>ヒヨウ</t>
    </rPh>
    <rPh sb="13" eb="15">
      <t>チホウ</t>
    </rPh>
    <rPh sb="15" eb="16">
      <t>サイ</t>
    </rPh>
    <rPh sb="17" eb="19">
      <t>ショウカン</t>
    </rPh>
    <rPh sb="19" eb="20">
      <t>トウ</t>
    </rPh>
    <rPh sb="21" eb="23">
      <t>リシ</t>
    </rPh>
    <rPh sb="24" eb="26">
      <t>ケイジョウ</t>
    </rPh>
    <rPh sb="34" eb="35">
      <t>タ</t>
    </rPh>
    <rPh sb="36" eb="39">
      <t>ヘンカンキン</t>
    </rPh>
    <rPh sb="40" eb="42">
      <t>ケイジョウ</t>
    </rPh>
    <phoneticPr fontId="10"/>
  </si>
  <si>
    <t>　　社会保障給付・・・社会福祉費、生活保護費等に要した経費を計上しています。</t>
    <rPh sb="2" eb="4">
      <t>シャカイ</t>
    </rPh>
    <rPh sb="4" eb="6">
      <t>ホショウ</t>
    </rPh>
    <rPh sb="6" eb="8">
      <t>キュウフ</t>
    </rPh>
    <rPh sb="11" eb="13">
      <t>シャカイ</t>
    </rPh>
    <rPh sb="13" eb="15">
      <t>フクシ</t>
    </rPh>
    <rPh sb="15" eb="16">
      <t>ヒ</t>
    </rPh>
    <rPh sb="17" eb="19">
      <t>セイカツ</t>
    </rPh>
    <rPh sb="19" eb="21">
      <t>ホゴ</t>
    </rPh>
    <rPh sb="21" eb="22">
      <t>ヒ</t>
    </rPh>
    <rPh sb="22" eb="23">
      <t>トウ</t>
    </rPh>
    <rPh sb="24" eb="25">
      <t>ヨウ</t>
    </rPh>
    <rPh sb="27" eb="29">
      <t>ケイヒ</t>
    </rPh>
    <rPh sb="30" eb="32">
      <t>ケイジョウ</t>
    </rPh>
    <phoneticPr fontId="10"/>
  </si>
  <si>
    <t>　　使用料及び手数料・その他の経常収益・・・窓口での証明発行手数料、施設使用料等を経常しています。その他には複写機の使用料等を</t>
    <rPh sb="2" eb="5">
      <t>シヨウリョウ</t>
    </rPh>
    <rPh sb="5" eb="6">
      <t>オヨ</t>
    </rPh>
    <rPh sb="7" eb="10">
      <t>テスウリョウ</t>
    </rPh>
    <rPh sb="13" eb="14">
      <t>タ</t>
    </rPh>
    <rPh sb="15" eb="17">
      <t>ケイジョウ</t>
    </rPh>
    <rPh sb="17" eb="19">
      <t>シュウエキ</t>
    </rPh>
    <rPh sb="22" eb="24">
      <t>マドグチ</t>
    </rPh>
    <rPh sb="26" eb="28">
      <t>ショウメイ</t>
    </rPh>
    <rPh sb="28" eb="30">
      <t>ハッコウ</t>
    </rPh>
    <rPh sb="30" eb="33">
      <t>テスウリョウ</t>
    </rPh>
    <rPh sb="34" eb="36">
      <t>シセツ</t>
    </rPh>
    <rPh sb="36" eb="38">
      <t>シヨウ</t>
    </rPh>
    <rPh sb="38" eb="39">
      <t>リョウ</t>
    </rPh>
    <rPh sb="39" eb="40">
      <t>トウ</t>
    </rPh>
    <rPh sb="41" eb="43">
      <t>ケイジョウ</t>
    </rPh>
    <rPh sb="51" eb="52">
      <t>タ</t>
    </rPh>
    <rPh sb="54" eb="57">
      <t>フクシャキ</t>
    </rPh>
    <rPh sb="58" eb="60">
      <t>シヨウ</t>
    </rPh>
    <rPh sb="60" eb="61">
      <t>リョウ</t>
    </rPh>
    <rPh sb="61" eb="62">
      <t>トウ</t>
    </rPh>
    <phoneticPr fontId="10"/>
  </si>
  <si>
    <t>　　　　　　　　　　　　　　　　　　　　　　計上しています。</t>
    <rPh sb="22" eb="24">
      <t>ケイジョウ</t>
    </rPh>
    <phoneticPr fontId="10"/>
  </si>
  <si>
    <t>　　臨時損失・・・建物解体等の資産を除却した費用から資産の現在簿価を差し引いた資産額を計上しています。</t>
    <rPh sb="2" eb="4">
      <t>リンジ</t>
    </rPh>
    <rPh sb="4" eb="6">
      <t>ソンシツ</t>
    </rPh>
    <rPh sb="9" eb="11">
      <t>タテモノ</t>
    </rPh>
    <rPh sb="11" eb="13">
      <t>カイタイ</t>
    </rPh>
    <rPh sb="13" eb="14">
      <t>トウ</t>
    </rPh>
    <rPh sb="15" eb="17">
      <t>シサン</t>
    </rPh>
    <rPh sb="18" eb="20">
      <t>ジョキャク</t>
    </rPh>
    <rPh sb="22" eb="24">
      <t>ヒヨウ</t>
    </rPh>
    <rPh sb="26" eb="28">
      <t>シサン</t>
    </rPh>
    <rPh sb="29" eb="31">
      <t>ゲンザイ</t>
    </rPh>
    <rPh sb="31" eb="33">
      <t>ボカ</t>
    </rPh>
    <rPh sb="34" eb="35">
      <t>サ</t>
    </rPh>
    <rPh sb="36" eb="37">
      <t>ヒ</t>
    </rPh>
    <rPh sb="39" eb="42">
      <t>シサンガク</t>
    </rPh>
    <rPh sb="43" eb="45">
      <t>ケイジョウ</t>
    </rPh>
    <phoneticPr fontId="10"/>
  </si>
  <si>
    <t>　　臨時利益・・・物品等の資産を売却収入から資産の現在簿価を差し引いた収入を計上しています。</t>
    <rPh sb="2" eb="4">
      <t>リンジ</t>
    </rPh>
    <rPh sb="4" eb="6">
      <t>リエキ</t>
    </rPh>
    <rPh sb="9" eb="11">
      <t>ブッピン</t>
    </rPh>
    <rPh sb="11" eb="12">
      <t>トウ</t>
    </rPh>
    <rPh sb="13" eb="15">
      <t>シサン</t>
    </rPh>
    <rPh sb="16" eb="18">
      <t>バイキャク</t>
    </rPh>
    <rPh sb="18" eb="20">
      <t>シュウニュウ</t>
    </rPh>
    <rPh sb="22" eb="24">
      <t>シサン</t>
    </rPh>
    <rPh sb="25" eb="27">
      <t>ゲンザイ</t>
    </rPh>
    <rPh sb="27" eb="29">
      <t>ボカ</t>
    </rPh>
    <rPh sb="30" eb="31">
      <t>サ</t>
    </rPh>
    <rPh sb="32" eb="33">
      <t>ヒ</t>
    </rPh>
    <rPh sb="35" eb="37">
      <t>シュウニュウ</t>
    </rPh>
    <rPh sb="38" eb="40">
      <t>ケイジョウ</t>
    </rPh>
    <phoneticPr fontId="10"/>
  </si>
  <si>
    <t>　純資産変動計算書</t>
    <rPh sb="1" eb="4">
      <t>ジュンシサン</t>
    </rPh>
    <rPh sb="4" eb="6">
      <t>ヘンドウ</t>
    </rPh>
    <rPh sb="6" eb="9">
      <t>ケイサンショ</t>
    </rPh>
    <phoneticPr fontId="10"/>
  </si>
  <si>
    <t>　　純行政コスト・・・行政コスト計算書の総合計数値を計上しています。</t>
    <rPh sb="2" eb="3">
      <t>ジュン</t>
    </rPh>
    <rPh sb="3" eb="5">
      <t>ギョウセイ</t>
    </rPh>
    <rPh sb="11" eb="13">
      <t>ギョウセイ</t>
    </rPh>
    <rPh sb="16" eb="19">
      <t>ケイサンショ</t>
    </rPh>
    <rPh sb="20" eb="22">
      <t>ソウゴウ</t>
    </rPh>
    <rPh sb="22" eb="23">
      <t>ケイ</t>
    </rPh>
    <rPh sb="23" eb="25">
      <t>スウチ</t>
    </rPh>
    <rPh sb="26" eb="28">
      <t>ケイジョウ</t>
    </rPh>
    <phoneticPr fontId="10"/>
  </si>
  <si>
    <t>　　財源・・・町の税収、保険料等を計上しています。国県補助金には、国や群馬県からの補助金を計上しています。</t>
    <rPh sb="2" eb="4">
      <t>ザイゲン</t>
    </rPh>
    <rPh sb="7" eb="8">
      <t>マチ</t>
    </rPh>
    <rPh sb="9" eb="11">
      <t>ゼイシュウ</t>
    </rPh>
    <rPh sb="12" eb="15">
      <t>ホケンリョウ</t>
    </rPh>
    <rPh sb="15" eb="16">
      <t>トウ</t>
    </rPh>
    <rPh sb="17" eb="19">
      <t>ケイジョウ</t>
    </rPh>
    <rPh sb="25" eb="26">
      <t>クニ</t>
    </rPh>
    <rPh sb="26" eb="27">
      <t>ケン</t>
    </rPh>
    <rPh sb="27" eb="29">
      <t>ホジョ</t>
    </rPh>
    <rPh sb="29" eb="30">
      <t>キン</t>
    </rPh>
    <rPh sb="33" eb="34">
      <t>クニ</t>
    </rPh>
    <rPh sb="35" eb="37">
      <t>グンマ</t>
    </rPh>
    <rPh sb="37" eb="38">
      <t>ケン</t>
    </rPh>
    <rPh sb="41" eb="44">
      <t>ホジョキン</t>
    </rPh>
    <rPh sb="45" eb="47">
      <t>ケイジョウ</t>
    </rPh>
    <phoneticPr fontId="10"/>
  </si>
  <si>
    <t>　　有形固定資産の増加・減少・・・土地等の購入や改修工事等で増加した資産を計上及び減価償却等で減少した資産を計上しています。</t>
    <rPh sb="2" eb="4">
      <t>ユウケイ</t>
    </rPh>
    <rPh sb="4" eb="6">
      <t>コテイ</t>
    </rPh>
    <rPh sb="6" eb="8">
      <t>シサン</t>
    </rPh>
    <rPh sb="9" eb="11">
      <t>ゾウカ</t>
    </rPh>
    <rPh sb="12" eb="14">
      <t>ゲンショウ</t>
    </rPh>
    <rPh sb="17" eb="19">
      <t>トチ</t>
    </rPh>
    <rPh sb="19" eb="20">
      <t>トウ</t>
    </rPh>
    <rPh sb="21" eb="23">
      <t>コウニュウ</t>
    </rPh>
    <rPh sb="24" eb="26">
      <t>カイシュウ</t>
    </rPh>
    <rPh sb="26" eb="28">
      <t>コウジ</t>
    </rPh>
    <rPh sb="28" eb="29">
      <t>トウ</t>
    </rPh>
    <rPh sb="30" eb="32">
      <t>ゾウカ</t>
    </rPh>
    <rPh sb="34" eb="36">
      <t>シサン</t>
    </rPh>
    <rPh sb="37" eb="39">
      <t>ケイジョウ</t>
    </rPh>
    <rPh sb="39" eb="40">
      <t>オヨ</t>
    </rPh>
    <rPh sb="41" eb="43">
      <t>ゲンカ</t>
    </rPh>
    <rPh sb="43" eb="45">
      <t>ショウキャク</t>
    </rPh>
    <rPh sb="45" eb="46">
      <t>トウ</t>
    </rPh>
    <rPh sb="47" eb="49">
      <t>ゲンショウ</t>
    </rPh>
    <rPh sb="51" eb="53">
      <t>シサン</t>
    </rPh>
    <rPh sb="54" eb="56">
      <t>ケイジョウ</t>
    </rPh>
    <phoneticPr fontId="10"/>
  </si>
  <si>
    <t>　　貸付金／基金等の増加・減少・・・神流町は貸付金がありませんので、基金の積立等の増加及び取崩等の減少を計上しています。</t>
    <rPh sb="2" eb="4">
      <t>カシツケ</t>
    </rPh>
    <rPh sb="4" eb="5">
      <t>キン</t>
    </rPh>
    <rPh sb="6" eb="8">
      <t>キキン</t>
    </rPh>
    <rPh sb="8" eb="9">
      <t>トウ</t>
    </rPh>
    <rPh sb="10" eb="12">
      <t>ゾウカ</t>
    </rPh>
    <rPh sb="13" eb="15">
      <t>ゲンショウ</t>
    </rPh>
    <rPh sb="18" eb="21">
      <t>カンナマチ</t>
    </rPh>
    <rPh sb="22" eb="24">
      <t>カシツケ</t>
    </rPh>
    <rPh sb="24" eb="25">
      <t>キン</t>
    </rPh>
    <rPh sb="34" eb="36">
      <t>キキン</t>
    </rPh>
    <rPh sb="37" eb="39">
      <t>ツミタテ</t>
    </rPh>
    <rPh sb="39" eb="40">
      <t>トウ</t>
    </rPh>
    <rPh sb="41" eb="43">
      <t>ゾウカ</t>
    </rPh>
    <rPh sb="43" eb="44">
      <t>オヨ</t>
    </rPh>
    <rPh sb="45" eb="47">
      <t>トリクズシ</t>
    </rPh>
    <rPh sb="47" eb="48">
      <t>トウ</t>
    </rPh>
    <rPh sb="49" eb="51">
      <t>ゲンショウ</t>
    </rPh>
    <rPh sb="52" eb="54">
      <t>ケイジョウ</t>
    </rPh>
    <phoneticPr fontId="10"/>
  </si>
  <si>
    <t>　　その他・・・昨年度決算で計上した財務書類に係る計上誤等を計上しています。</t>
    <rPh sb="4" eb="5">
      <t>タ</t>
    </rPh>
    <rPh sb="8" eb="10">
      <t>サクネン</t>
    </rPh>
    <rPh sb="10" eb="11">
      <t>ド</t>
    </rPh>
    <rPh sb="11" eb="13">
      <t>ケッサン</t>
    </rPh>
    <rPh sb="14" eb="16">
      <t>ケイジョウ</t>
    </rPh>
    <rPh sb="18" eb="20">
      <t>ザイム</t>
    </rPh>
    <rPh sb="20" eb="22">
      <t>ショルイ</t>
    </rPh>
    <rPh sb="23" eb="24">
      <t>カカワ</t>
    </rPh>
    <rPh sb="25" eb="27">
      <t>ケイジョウ</t>
    </rPh>
    <rPh sb="27" eb="28">
      <t>アヤマ</t>
    </rPh>
    <rPh sb="28" eb="29">
      <t>トウ</t>
    </rPh>
    <rPh sb="30" eb="32">
      <t>ケイジョウ</t>
    </rPh>
    <phoneticPr fontId="10"/>
  </si>
  <si>
    <t>　資金収支計算書</t>
    <rPh sb="1" eb="3">
      <t>シキン</t>
    </rPh>
    <rPh sb="3" eb="5">
      <t>シュウシ</t>
    </rPh>
    <rPh sb="5" eb="8">
      <t>ケイサンショ</t>
    </rPh>
    <phoneticPr fontId="10"/>
  </si>
  <si>
    <t>　　業務費用支出・・・人件費、物件費等、経常経費を計上しています。</t>
    <rPh sb="2" eb="4">
      <t>ギョウム</t>
    </rPh>
    <rPh sb="4" eb="6">
      <t>ヒヨウ</t>
    </rPh>
    <rPh sb="6" eb="8">
      <t>シシュツ</t>
    </rPh>
    <rPh sb="11" eb="14">
      <t>ジンケンヒ</t>
    </rPh>
    <rPh sb="15" eb="18">
      <t>ブッケンヒ</t>
    </rPh>
    <rPh sb="18" eb="19">
      <t>トウ</t>
    </rPh>
    <rPh sb="20" eb="22">
      <t>ケイジョウ</t>
    </rPh>
    <rPh sb="22" eb="24">
      <t>ケイヒ</t>
    </rPh>
    <rPh sb="25" eb="27">
      <t>ケイジョウ</t>
    </rPh>
    <phoneticPr fontId="10"/>
  </si>
  <si>
    <t>　　移転費用支出・・・補助金等、社会保障給付費等他者への支援とする性質を計上しています。</t>
    <rPh sb="2" eb="4">
      <t>イテン</t>
    </rPh>
    <rPh sb="4" eb="6">
      <t>ヒヨウ</t>
    </rPh>
    <rPh sb="6" eb="8">
      <t>シシュツ</t>
    </rPh>
    <rPh sb="11" eb="14">
      <t>ホジョキン</t>
    </rPh>
    <rPh sb="14" eb="15">
      <t>トウ</t>
    </rPh>
    <rPh sb="16" eb="18">
      <t>シャカイ</t>
    </rPh>
    <rPh sb="18" eb="20">
      <t>ホショウ</t>
    </rPh>
    <rPh sb="20" eb="22">
      <t>キュウフ</t>
    </rPh>
    <rPh sb="22" eb="23">
      <t>ヒ</t>
    </rPh>
    <rPh sb="23" eb="24">
      <t>トウ</t>
    </rPh>
    <rPh sb="24" eb="26">
      <t>タシャ</t>
    </rPh>
    <rPh sb="28" eb="30">
      <t>シエン</t>
    </rPh>
    <rPh sb="33" eb="35">
      <t>セイシツ</t>
    </rPh>
    <rPh sb="36" eb="38">
      <t>ケイジョウ</t>
    </rPh>
    <phoneticPr fontId="10"/>
  </si>
  <si>
    <t>　　業務収入・・・町の税収や国、群馬県等の補助金を含めた収入額を計上しています。</t>
    <rPh sb="2" eb="4">
      <t>ギョウム</t>
    </rPh>
    <rPh sb="4" eb="6">
      <t>シュウニュウ</t>
    </rPh>
    <rPh sb="9" eb="10">
      <t>マチ</t>
    </rPh>
    <rPh sb="11" eb="13">
      <t>ゼイシュウ</t>
    </rPh>
    <rPh sb="14" eb="15">
      <t>クニ</t>
    </rPh>
    <rPh sb="16" eb="19">
      <t>グンマケン</t>
    </rPh>
    <rPh sb="19" eb="20">
      <t>トウ</t>
    </rPh>
    <rPh sb="21" eb="24">
      <t>ホジョキン</t>
    </rPh>
    <rPh sb="25" eb="26">
      <t>フク</t>
    </rPh>
    <rPh sb="28" eb="30">
      <t>シュウニュウ</t>
    </rPh>
    <rPh sb="30" eb="31">
      <t>ガク</t>
    </rPh>
    <rPh sb="32" eb="34">
      <t>ケイジョウ</t>
    </rPh>
    <phoneticPr fontId="10"/>
  </si>
  <si>
    <t>　　投資活動支出・・・公共施設の整備や基金の積立金を計上しています。</t>
    <rPh sb="2" eb="4">
      <t>トウシ</t>
    </rPh>
    <rPh sb="4" eb="6">
      <t>カツドウ</t>
    </rPh>
    <rPh sb="6" eb="8">
      <t>シシュツ</t>
    </rPh>
    <rPh sb="11" eb="13">
      <t>コウキョウ</t>
    </rPh>
    <rPh sb="13" eb="15">
      <t>シセツ</t>
    </rPh>
    <rPh sb="16" eb="18">
      <t>セイビ</t>
    </rPh>
    <rPh sb="19" eb="21">
      <t>キキン</t>
    </rPh>
    <rPh sb="22" eb="24">
      <t>ツミタテ</t>
    </rPh>
    <rPh sb="24" eb="25">
      <t>キン</t>
    </rPh>
    <rPh sb="26" eb="28">
      <t>ケイジョウ</t>
    </rPh>
    <phoneticPr fontId="10"/>
  </si>
  <si>
    <t>　　投資活動収入・・・基金の取崩に伴う収入を計上しています。</t>
    <rPh sb="2" eb="4">
      <t>トウシ</t>
    </rPh>
    <rPh sb="4" eb="6">
      <t>カツドウ</t>
    </rPh>
    <rPh sb="6" eb="8">
      <t>シュウニュウ</t>
    </rPh>
    <rPh sb="11" eb="13">
      <t>キキン</t>
    </rPh>
    <rPh sb="14" eb="16">
      <t>トリクズシ</t>
    </rPh>
    <rPh sb="17" eb="18">
      <t>トモナ</t>
    </rPh>
    <rPh sb="19" eb="21">
      <t>シュウニュウ</t>
    </rPh>
    <rPh sb="22" eb="24">
      <t>ケイジョウ</t>
    </rPh>
    <phoneticPr fontId="10"/>
  </si>
  <si>
    <t>　　財務活動支出・・・地方債の償還による元金及び利子の支出を計上しています。</t>
    <rPh sb="2" eb="4">
      <t>ザイム</t>
    </rPh>
    <rPh sb="4" eb="6">
      <t>カツドウ</t>
    </rPh>
    <rPh sb="6" eb="8">
      <t>シシュツ</t>
    </rPh>
    <rPh sb="11" eb="14">
      <t>チホウサイ</t>
    </rPh>
    <rPh sb="15" eb="17">
      <t>ショウカン</t>
    </rPh>
    <rPh sb="20" eb="22">
      <t>ガンキン</t>
    </rPh>
    <rPh sb="22" eb="23">
      <t>オヨ</t>
    </rPh>
    <rPh sb="24" eb="26">
      <t>リシ</t>
    </rPh>
    <rPh sb="27" eb="29">
      <t>シシュツ</t>
    </rPh>
    <rPh sb="30" eb="32">
      <t>ケイジョウ</t>
    </rPh>
    <phoneticPr fontId="10"/>
  </si>
  <si>
    <t>有形固定資産の行政目的別明細</t>
  </si>
  <si>
    <t>区分</t>
  </si>
  <si>
    <t>生活インフラ・
国土保全</t>
  </si>
  <si>
    <t>教育</t>
  </si>
  <si>
    <t>福祉</t>
  </si>
  <si>
    <t>環境衛生</t>
  </si>
  <si>
    <t>産業振興</t>
  </si>
  <si>
    <t>消防・警察</t>
  </si>
  <si>
    <t>総務</t>
  </si>
  <si>
    <t>未設定</t>
  </si>
  <si>
    <t xml:space="preserve"> 事業用資産</t>
  </si>
  <si>
    <t>-</t>
    <phoneticPr fontId="2"/>
  </si>
  <si>
    <t>　　土地</t>
  </si>
  <si>
    <t>　　立木竹</t>
  </si>
  <si>
    <t>　　建物</t>
  </si>
  <si>
    <t>　　工作物</t>
  </si>
  <si>
    <t>　　船舶</t>
  </si>
  <si>
    <t>　　浮標等</t>
  </si>
  <si>
    <t>　　航空機</t>
  </si>
  <si>
    <t>　　その他</t>
  </si>
  <si>
    <t>　　建設仮勘定</t>
  </si>
  <si>
    <t xml:space="preserve"> インフラ資産</t>
  </si>
  <si>
    <t xml:space="preserve"> 物品</t>
  </si>
  <si>
    <t>有形固定資産の明細</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</si>
  <si>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</si>
  <si>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</si>
  <si>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</si>
  <si>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</si>
  <si>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</si>
  <si>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</si>
  <si>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phoneticPr fontId="2"/>
  </si>
  <si>
    <t>　  土地</t>
  </si>
  <si>
    <t>*団体区分 ： 全体</t>
  </si>
  <si>
    <t>全体貸借対照表</t>
  </si>
  <si>
    <t>地方債等</t>
    <phoneticPr fontId="2"/>
  </si>
  <si>
    <t>1年内償還予定地方債等</t>
    <phoneticPr fontId="2"/>
  </si>
  <si>
    <t>繰延資産</t>
  </si>
  <si>
    <t>全体行政コスト計算書</t>
  </si>
  <si>
    <t>全体純資産変動計算書</t>
  </si>
  <si>
    <t>全体資金収支計算書</t>
  </si>
  <si>
    <t xml:space="preserve"> 有形固定資産及び無形固定資産の評価基準及び評価方法
　①有形固定資産・・・・・・・・・・・・・・・・・・取得原価
　　ただし、開始時の評価基準及び評価方法については、次のとおりです。
　ア　昭和59年度以前に取得したもの・・・・・・・・・再調達原価
　　ただし、道路、河川及び水路の敷地においては備忘価格1円としています。
　イ　昭和60年度以後に取得したもの
　　取得原価が判明しているもの・・・・・・・・・・・取得原価
　　取得価格が不明なもの・・・・・・・・・・・・・・再調達原価
　　ただし、取得価格が不明な道路、河川及び水路の敷地は備忘価格1円としています。
②　無形固定資産・・・・・・・・・・・・・・・・・・原則として取得価格
　　ただし、取得価格が不明なものは、再調達価格としています。
　</t>
  </si>
  <si>
    <t xml:space="preserve"> 有価証券及び出資金の評価基準及び評価方法
　出資金（市場価格のないもの）・・・・・・・・・・・出資金額
</t>
  </si>
  <si>
    <t xml:space="preserve"> ①有形固定資産（リース資産を除きます。）・・・・定額法
　なお、主な耐用年数は以下の通りです。
　　　　　　(鉄骨)鉄筋ｺﾝｸﾘｰﾄ ・・・・・・・・21年～50年
　　　　　　れんが、石造、ブロック ・・・・・20年～41年
　　　　　　金属造のもの ・・・・・・・・・・12年～38年
　　　　　　木造、合成樹脂、木骨ﾓﾙﾀﾙ造 ・・・ 7年～24年
　　　　　　簡易建物 ・・・・・・・・・・・・ 7年～10年
　　　工作物
　　　物品
②無形固定資産（リース資産を除きます。）・・・・定額法
　（ソフトウェアについては庁内における見込利用期間（5年）に基づく定額法によっています。）</t>
  </si>
  <si>
    <t xml:space="preserve"> 引当金の計上基準及び算定方法
　①　徴収不能引当金
　　未収金については、過去5年間の平均不納欠損率により、徴収不能見込額を計上しています。
　　長期延滞債権については、過去5年間の平均不納欠損率により（又は個別に改修可能性を検討し）、徴収不能見込額を計上しています。
 ② 退職手当引当金　
　　期末自己都合要支給額を計上しています。
 ③ 賞与等引当金
　　翌年度6月支給予定の期末手当、勤勉手当等及びそれらに係る法定福利費相当の見込額について、それぞれ本会計年度の期間に対応する部分を計上しています。</t>
    <phoneticPr fontId="10"/>
  </si>
  <si>
    <t>全体資金収支計算書における資金の範囲</t>
  </si>
  <si>
    <t>現金及び現金同等物
　なお、現金及び現金同等物には出納整理期間における取引により発生する資金の受払を含んでいます。</t>
    <rPh sb="0" eb="2">
      <t>ゲンキン</t>
    </rPh>
    <rPh sb="2" eb="3">
      <t>オヨ</t>
    </rPh>
    <rPh sb="4" eb="6">
      <t>ゲンキン</t>
    </rPh>
    <rPh sb="6" eb="8">
      <t>ドウトウ</t>
    </rPh>
    <rPh sb="8" eb="9">
      <t>ブツ</t>
    </rPh>
    <rPh sb="14" eb="16">
      <t>ゲンキン</t>
    </rPh>
    <rPh sb="16" eb="17">
      <t>オヨ</t>
    </rPh>
    <rPh sb="18" eb="20">
      <t>ゲンキン</t>
    </rPh>
    <rPh sb="20" eb="22">
      <t>ドウトウ</t>
    </rPh>
    <rPh sb="22" eb="23">
      <t>ブツ</t>
    </rPh>
    <rPh sb="25" eb="27">
      <t>スイトウ</t>
    </rPh>
    <rPh sb="27" eb="29">
      <t>セイリ</t>
    </rPh>
    <rPh sb="29" eb="31">
      <t>キカン</t>
    </rPh>
    <rPh sb="35" eb="37">
      <t>トリヒキ</t>
    </rPh>
    <rPh sb="40" eb="42">
      <t>ハッセイ</t>
    </rPh>
    <rPh sb="44" eb="46">
      <t>シキン</t>
    </rPh>
    <rPh sb="47" eb="49">
      <t>ウケハライ</t>
    </rPh>
    <rPh sb="50" eb="51">
      <t>フク</t>
    </rPh>
    <phoneticPr fontId="10"/>
  </si>
  <si>
    <t>採用した消費税等の会計処理</t>
  </si>
  <si>
    <t xml:space="preserve"> 消費税等の会計処理
　消費税等の会計処理は、税込方式によっています。
　</t>
  </si>
  <si>
    <t>その他全体財務書類作成のための基本となる重要な事項</t>
  </si>
  <si>
    <t>②資本的支出と修繕費の区分基準
　資本的支出と修繕費の区分基準については、金額が60万円未満であるとき、修繕費として処理しています。</t>
    <rPh sb="1" eb="4">
      <t>シホンテキ</t>
    </rPh>
    <rPh sb="4" eb="6">
      <t>シシュツ</t>
    </rPh>
    <rPh sb="7" eb="10">
      <t>シュウゼンヒ</t>
    </rPh>
    <rPh sb="11" eb="13">
      <t>クブン</t>
    </rPh>
    <rPh sb="13" eb="15">
      <t>キジュン</t>
    </rPh>
    <rPh sb="17" eb="20">
      <t>シホンテキ</t>
    </rPh>
    <rPh sb="20" eb="22">
      <t>シシュツ</t>
    </rPh>
    <rPh sb="23" eb="26">
      <t>シュウゼンヒ</t>
    </rPh>
    <rPh sb="27" eb="29">
      <t>クブン</t>
    </rPh>
    <rPh sb="29" eb="31">
      <t>キジュン</t>
    </rPh>
    <rPh sb="37" eb="39">
      <t>キンガク</t>
    </rPh>
    <rPh sb="42" eb="44">
      <t>マンエン</t>
    </rPh>
    <rPh sb="44" eb="46">
      <t>ミマン</t>
    </rPh>
    <rPh sb="52" eb="55">
      <t>シュウゼンヒ</t>
    </rPh>
    <rPh sb="58" eb="60">
      <t>ショリ</t>
    </rPh>
    <phoneticPr fontId="10"/>
  </si>
  <si>
    <t>２．追加情報</t>
    <phoneticPr fontId="10"/>
  </si>
  <si>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</si>
  <si>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 xml:space="preserve"> 出納整理期間
　地方自治法第235条の5に基づき、出納整理期間を設けられている会計においては、出納整理期間における現金の受払等を終了した後の計数をもって会計年度末の計数としています。
　なお、出納整理期間を設けていない会計と出納整理期間を設けていない会計との間で、出納整理期間に現金の受払等があった場合は、現金の受払等が終了したものとして調整しています。</t>
    <phoneticPr fontId="10"/>
  </si>
  <si>
    <t>表示単位未満の金額は四捨五入することとしているが、四捨五入により合計金額に齟齬が生じる場合は、その旨</t>
  </si>
  <si>
    <t xml:space="preserve"> 千円未満を四捨五入して表示しているため、合計金額が一致しない場合があります。</t>
  </si>
  <si>
    <t>その他全体財務書類の内容を理解するために必要と認められる事項</t>
  </si>
  <si>
    <t xml:space="preserve"> 全体財務会計書類の範囲は次のとおりです。
一般会計等　
　　・一般会計
　　・万場診療所特別会計
　　・地域活性化施設特別会計
公営企業会計
　　・生活排水処理事業特別会計
　　・簡易水道事業特別会計
　その他の会計
　　・国民健康保険事業特別会計　
　　・後期高齢者医療事業特別会計
　　・国民健康保険直営中里診療所特別会計
　　・介護保険事業特別会計</t>
    <rPh sb="22" eb="24">
      <t>イッパン</t>
    </rPh>
    <rPh sb="24" eb="26">
      <t>カイケイ</t>
    </rPh>
    <rPh sb="26" eb="27">
      <t>トウ</t>
    </rPh>
    <rPh sb="32" eb="34">
      <t>イッパン</t>
    </rPh>
    <rPh sb="34" eb="36">
      <t>カイケイ</t>
    </rPh>
    <rPh sb="40" eb="42">
      <t>マンバ</t>
    </rPh>
    <rPh sb="42" eb="44">
      <t>シンリョウ</t>
    </rPh>
    <rPh sb="44" eb="45">
      <t>ジョ</t>
    </rPh>
    <rPh sb="45" eb="47">
      <t>トクベツ</t>
    </rPh>
    <rPh sb="47" eb="49">
      <t>カイケイ</t>
    </rPh>
    <rPh sb="53" eb="55">
      <t>チイキ</t>
    </rPh>
    <rPh sb="55" eb="58">
      <t>カッセイカ</t>
    </rPh>
    <rPh sb="58" eb="60">
      <t>シセツ</t>
    </rPh>
    <rPh sb="60" eb="62">
      <t>トクベツ</t>
    </rPh>
    <rPh sb="62" eb="64">
      <t>カイケイ</t>
    </rPh>
    <phoneticPr fontId="10"/>
  </si>
  <si>
    <t>　　貸借対照表に係る事項</t>
    <rPh sb="2" eb="4">
      <t>タイシャク</t>
    </rPh>
    <rPh sb="4" eb="7">
      <t>タイショウヒョウ</t>
    </rPh>
    <rPh sb="8" eb="9">
      <t>カカワ</t>
    </rPh>
    <rPh sb="10" eb="12">
      <t>ジコウ</t>
    </rPh>
    <phoneticPr fontId="10"/>
  </si>
  <si>
    <t>神流町の財政健全化に関する法律における</t>
    <rPh sb="0" eb="3">
      <t>カンナマチ</t>
    </rPh>
    <rPh sb="4" eb="6">
      <t>ザイセイ</t>
    </rPh>
    <rPh sb="6" eb="9">
      <t>ケンゼンカ</t>
    </rPh>
    <rPh sb="10" eb="11">
      <t>カン</t>
    </rPh>
    <rPh sb="13" eb="15">
      <t>ホウリツ</t>
    </rPh>
    <phoneticPr fontId="10"/>
  </si>
  <si>
    <t>　・実質赤字比率　　　　　　‐　％</t>
    <rPh sb="2" eb="4">
      <t>ジッシツ</t>
    </rPh>
    <rPh sb="4" eb="6">
      <t>アカジ</t>
    </rPh>
    <rPh sb="6" eb="8">
      <t>ヒリツ</t>
    </rPh>
    <phoneticPr fontId="10"/>
  </si>
  <si>
    <t>　・連結実質赤字比率　　　　‐　％</t>
    <rPh sb="2" eb="4">
      <t>レンケツ</t>
    </rPh>
    <rPh sb="4" eb="6">
      <t>ジッシツ</t>
    </rPh>
    <rPh sb="6" eb="8">
      <t>アカジ</t>
    </rPh>
    <rPh sb="8" eb="10">
      <t>ヒリツ</t>
    </rPh>
    <phoneticPr fontId="10"/>
  </si>
  <si>
    <t>　・将来負担比率　　　　　　‐　％</t>
    <rPh sb="2" eb="4">
      <t>ショウライ</t>
    </rPh>
    <rPh sb="4" eb="6">
      <t>フタン</t>
    </rPh>
    <rPh sb="6" eb="8">
      <t>ヒリツ</t>
    </rPh>
    <phoneticPr fontId="10"/>
  </si>
  <si>
    <t>　　地方公共団体の財政の健全化に関する法律における将来負担比率の算定要素は次のとおりです。</t>
    <rPh sb="2" eb="4">
      <t>チホウ</t>
    </rPh>
    <rPh sb="4" eb="6">
      <t>コウキョウ</t>
    </rPh>
    <rPh sb="6" eb="8">
      <t>ダンタイ</t>
    </rPh>
    <rPh sb="9" eb="11">
      <t>ザイセイ</t>
    </rPh>
    <rPh sb="12" eb="15">
      <t>ケンゼンカ</t>
    </rPh>
    <rPh sb="16" eb="17">
      <t>カン</t>
    </rPh>
    <rPh sb="19" eb="21">
      <t>ホウリツ</t>
    </rPh>
    <rPh sb="25" eb="27">
      <t>ショウライ</t>
    </rPh>
    <rPh sb="27" eb="29">
      <t>フタン</t>
    </rPh>
    <rPh sb="29" eb="31">
      <t>ヒリツ</t>
    </rPh>
    <rPh sb="32" eb="34">
      <t>サンテイ</t>
    </rPh>
    <rPh sb="34" eb="36">
      <t>ヨウソ</t>
    </rPh>
    <rPh sb="37" eb="38">
      <t>ツギ</t>
    </rPh>
    <phoneticPr fontId="10"/>
  </si>
  <si>
    <t>　　過年度修正等に関する事項</t>
    <rPh sb="2" eb="5">
      <t>カネンド</t>
    </rPh>
    <rPh sb="5" eb="7">
      <t>シュウセイ</t>
    </rPh>
    <rPh sb="7" eb="8">
      <t>トウ</t>
    </rPh>
    <rPh sb="9" eb="10">
      <t>カン</t>
    </rPh>
    <rPh sb="12" eb="14">
      <t>ジコウ</t>
    </rPh>
    <phoneticPr fontId="10"/>
  </si>
  <si>
    <t>　　純資産変動計算書に係る事項</t>
    <rPh sb="2" eb="3">
      <t>ジュン</t>
    </rPh>
    <rPh sb="3" eb="5">
      <t>シサン</t>
    </rPh>
    <rPh sb="5" eb="7">
      <t>ヘンドウ</t>
    </rPh>
    <rPh sb="7" eb="10">
      <t>ケイサンショ</t>
    </rPh>
    <rPh sb="11" eb="12">
      <t>カカワ</t>
    </rPh>
    <rPh sb="13" eb="15">
      <t>ジコウ</t>
    </rPh>
    <phoneticPr fontId="10"/>
  </si>
  <si>
    <t>　　　純資産における固定資産等形成分及び余剰分（不足分）の内容</t>
    <rPh sb="3" eb="4">
      <t>ジュン</t>
    </rPh>
    <rPh sb="4" eb="6">
      <t>シサン</t>
    </rPh>
    <rPh sb="10" eb="12">
      <t>コテイ</t>
    </rPh>
    <rPh sb="12" eb="14">
      <t>シサン</t>
    </rPh>
    <rPh sb="14" eb="15">
      <t>トウ</t>
    </rPh>
    <rPh sb="15" eb="17">
      <t>ケイセイ</t>
    </rPh>
    <rPh sb="17" eb="18">
      <t>ブン</t>
    </rPh>
    <rPh sb="18" eb="19">
      <t>オヨ</t>
    </rPh>
    <rPh sb="20" eb="23">
      <t>ヨジョウブン</t>
    </rPh>
    <rPh sb="24" eb="27">
      <t>フソクブン</t>
    </rPh>
    <rPh sb="29" eb="31">
      <t>ナイヨウ</t>
    </rPh>
    <phoneticPr fontId="10"/>
  </si>
  <si>
    <t>　　　　①固定資産等形成分</t>
    <rPh sb="5" eb="7">
      <t>コテイ</t>
    </rPh>
    <rPh sb="7" eb="9">
      <t>シサン</t>
    </rPh>
    <rPh sb="9" eb="10">
      <t>トウ</t>
    </rPh>
    <rPh sb="10" eb="12">
      <t>ケイセイ</t>
    </rPh>
    <rPh sb="12" eb="13">
      <t>ブン</t>
    </rPh>
    <phoneticPr fontId="10"/>
  </si>
  <si>
    <t>　　　　　固定資産の額に流動資産における基金等を加えた額を計上しています。</t>
    <rPh sb="5" eb="7">
      <t>コテイ</t>
    </rPh>
    <rPh sb="7" eb="9">
      <t>シサン</t>
    </rPh>
    <rPh sb="10" eb="11">
      <t>ガク</t>
    </rPh>
    <rPh sb="12" eb="14">
      <t>リュウドウ</t>
    </rPh>
    <rPh sb="14" eb="16">
      <t>シサン</t>
    </rPh>
    <rPh sb="20" eb="22">
      <t>キキン</t>
    </rPh>
    <rPh sb="22" eb="23">
      <t>トウ</t>
    </rPh>
    <rPh sb="24" eb="25">
      <t>クワ</t>
    </rPh>
    <rPh sb="27" eb="28">
      <t>ガク</t>
    </rPh>
    <rPh sb="29" eb="31">
      <t>ケイジョウ</t>
    </rPh>
    <phoneticPr fontId="10"/>
  </si>
  <si>
    <t>　　　　②余剰分（不足分）</t>
    <rPh sb="5" eb="7">
      <t>ヨジョウ</t>
    </rPh>
    <rPh sb="7" eb="8">
      <t>ブン</t>
    </rPh>
    <rPh sb="9" eb="12">
      <t>フソクブン</t>
    </rPh>
    <phoneticPr fontId="10"/>
  </si>
  <si>
    <t>　　　　　純資産合計額のうち、固定資産等形成分を差し引いた金額を計上しています。</t>
    <rPh sb="5" eb="8">
      <t>ジュンシサン</t>
    </rPh>
    <rPh sb="8" eb="10">
      <t>ゴウケイ</t>
    </rPh>
    <rPh sb="10" eb="11">
      <t>ガク</t>
    </rPh>
    <rPh sb="15" eb="17">
      <t>コテイ</t>
    </rPh>
    <rPh sb="17" eb="19">
      <t>シサン</t>
    </rPh>
    <rPh sb="19" eb="20">
      <t>トウ</t>
    </rPh>
    <rPh sb="20" eb="22">
      <t>ケイセイ</t>
    </rPh>
    <rPh sb="22" eb="23">
      <t>ブン</t>
    </rPh>
    <rPh sb="24" eb="25">
      <t>サ</t>
    </rPh>
    <rPh sb="26" eb="27">
      <t>ヒ</t>
    </rPh>
    <rPh sb="29" eb="31">
      <t>キンガク</t>
    </rPh>
    <rPh sb="32" eb="34">
      <t>ケイジョウ</t>
    </rPh>
    <phoneticPr fontId="10"/>
  </si>
  <si>
    <t>　　資金収支に係る事項</t>
    <rPh sb="2" eb="4">
      <t>シキン</t>
    </rPh>
    <rPh sb="4" eb="6">
      <t>シュウシ</t>
    </rPh>
    <rPh sb="7" eb="8">
      <t>カカワ</t>
    </rPh>
    <rPh sb="9" eb="11">
      <t>ジコウ</t>
    </rPh>
    <phoneticPr fontId="10"/>
  </si>
  <si>
    <t>　　　既存の決算情報との関連性</t>
    <rPh sb="3" eb="5">
      <t>キゾン</t>
    </rPh>
    <rPh sb="6" eb="8">
      <t>ケッサン</t>
    </rPh>
    <rPh sb="8" eb="10">
      <t>ジョウホウ</t>
    </rPh>
    <rPh sb="12" eb="15">
      <t>カンレンセイ</t>
    </rPh>
    <phoneticPr fontId="10"/>
  </si>
  <si>
    <t xml:space="preserve">          一般会計で整備致しました地域活性化施設の公共物を所管替えのため、地域活性化</t>
    <rPh sb="10" eb="12">
      <t>イッパン</t>
    </rPh>
    <rPh sb="12" eb="14">
      <t>カイケイ</t>
    </rPh>
    <rPh sb="15" eb="17">
      <t>セイビ</t>
    </rPh>
    <rPh sb="17" eb="18">
      <t>イタ</t>
    </rPh>
    <rPh sb="22" eb="24">
      <t>チイキ</t>
    </rPh>
    <rPh sb="24" eb="27">
      <t>カッセイカ</t>
    </rPh>
    <rPh sb="27" eb="29">
      <t>シセツ</t>
    </rPh>
    <rPh sb="30" eb="32">
      <t>コウキョウ</t>
    </rPh>
    <rPh sb="32" eb="33">
      <t>ブツ</t>
    </rPh>
    <rPh sb="34" eb="36">
      <t>ショカン</t>
    </rPh>
    <rPh sb="36" eb="37">
      <t>ガ</t>
    </rPh>
    <rPh sb="42" eb="44">
      <t>チイキ</t>
    </rPh>
    <rPh sb="44" eb="47">
      <t>カッセイカ</t>
    </rPh>
    <phoneticPr fontId="10"/>
  </si>
  <si>
    <t>　　　　　施設特別会計へ、1,080千円の支出が異動しています。※（内）書きは剰余金</t>
    <rPh sb="5" eb="7">
      <t>シセツ</t>
    </rPh>
    <rPh sb="7" eb="9">
      <t>トクベツ</t>
    </rPh>
    <rPh sb="9" eb="11">
      <t>カイケイ</t>
    </rPh>
    <rPh sb="18" eb="19">
      <t>ゼン</t>
    </rPh>
    <rPh sb="19" eb="20">
      <t>エン</t>
    </rPh>
    <rPh sb="21" eb="23">
      <t>シシュツ</t>
    </rPh>
    <rPh sb="24" eb="26">
      <t>イドウ</t>
    </rPh>
    <rPh sb="34" eb="35">
      <t>ウチ</t>
    </rPh>
    <rPh sb="36" eb="37">
      <t>カ</t>
    </rPh>
    <rPh sb="39" eb="42">
      <t>ジョウヨキン</t>
    </rPh>
    <phoneticPr fontId="10"/>
  </si>
  <si>
    <t>　　　　　歳入の差額は昨年からの繰越金額です。</t>
    <rPh sb="5" eb="7">
      <t>サイニュウ</t>
    </rPh>
    <rPh sb="8" eb="10">
      <t>サガク</t>
    </rPh>
    <rPh sb="11" eb="13">
      <t>サクネン</t>
    </rPh>
    <rPh sb="16" eb="18">
      <t>クリコシ</t>
    </rPh>
    <rPh sb="18" eb="19">
      <t>キン</t>
    </rPh>
    <rPh sb="19" eb="20">
      <t>ガク</t>
    </rPh>
    <phoneticPr fontId="10"/>
  </si>
  <si>
    <t>　　　　　歳出の差額は実質収支額のうち地方自治法第233条の2の規定による基金繰入額です。</t>
    <rPh sb="5" eb="7">
      <t>サイシュツ</t>
    </rPh>
    <rPh sb="8" eb="10">
      <t>サガク</t>
    </rPh>
    <rPh sb="11" eb="13">
      <t>ジッシツ</t>
    </rPh>
    <rPh sb="13" eb="15">
      <t>シュウシ</t>
    </rPh>
    <rPh sb="15" eb="16">
      <t>ガク</t>
    </rPh>
    <rPh sb="19" eb="21">
      <t>チホウ</t>
    </rPh>
    <rPh sb="21" eb="23">
      <t>ジチ</t>
    </rPh>
    <rPh sb="23" eb="24">
      <t>ホウ</t>
    </rPh>
    <rPh sb="24" eb="25">
      <t>ダイ</t>
    </rPh>
    <rPh sb="28" eb="29">
      <t>ジョウ</t>
    </rPh>
    <rPh sb="32" eb="34">
      <t>キテイ</t>
    </rPh>
    <rPh sb="37" eb="39">
      <t>キキン</t>
    </rPh>
    <rPh sb="39" eb="41">
      <t>クリイレ</t>
    </rPh>
    <rPh sb="41" eb="42">
      <t>ガク</t>
    </rPh>
    <phoneticPr fontId="10"/>
  </si>
  <si>
    <t>　　　　　繰入金及び繰出金は会計同士の相殺消去によるものです。</t>
    <rPh sb="5" eb="7">
      <t>クリイレ</t>
    </rPh>
    <rPh sb="7" eb="8">
      <t>キン</t>
    </rPh>
    <rPh sb="8" eb="9">
      <t>オヨ</t>
    </rPh>
    <rPh sb="10" eb="12">
      <t>クリダ</t>
    </rPh>
    <rPh sb="12" eb="13">
      <t>キン</t>
    </rPh>
    <rPh sb="14" eb="16">
      <t>カイケイ</t>
    </rPh>
    <rPh sb="16" eb="18">
      <t>ドウシ</t>
    </rPh>
    <rPh sb="19" eb="21">
      <t>ソウサイ</t>
    </rPh>
    <rPh sb="21" eb="23">
      <t>ショウキョ</t>
    </rPh>
    <phoneticPr fontId="10"/>
  </si>
  <si>
    <t>単位（円）　　　　　　　　　　</t>
    <rPh sb="0" eb="2">
      <t>タンイ</t>
    </rPh>
    <rPh sb="3" eb="4">
      <t>エン</t>
    </rPh>
    <phoneticPr fontId="10"/>
  </si>
  <si>
    <t>　　　　　・一般会計（一般会計等）　　　　　　　　　</t>
    <rPh sb="6" eb="8">
      <t>イッパン</t>
    </rPh>
    <rPh sb="8" eb="10">
      <t>カイケイ</t>
    </rPh>
    <rPh sb="11" eb="13">
      <t>イッパン</t>
    </rPh>
    <rPh sb="13" eb="15">
      <t>カイケイ</t>
    </rPh>
    <rPh sb="15" eb="16">
      <t>トウ</t>
    </rPh>
    <phoneticPr fontId="10"/>
  </si>
  <si>
    <t>歳入歳出決算書</t>
    <rPh sb="0" eb="2">
      <t>サイニュウ</t>
    </rPh>
    <rPh sb="2" eb="4">
      <t>サイシュツ</t>
    </rPh>
    <rPh sb="4" eb="7">
      <t>ケッサンショ</t>
    </rPh>
    <phoneticPr fontId="10"/>
  </si>
  <si>
    <t>資金収支計算書</t>
    <rPh sb="0" eb="2">
      <t>シキン</t>
    </rPh>
    <rPh sb="2" eb="4">
      <t>シュウシ</t>
    </rPh>
    <rPh sb="4" eb="7">
      <t>ケイサンショ</t>
    </rPh>
    <phoneticPr fontId="10"/>
  </si>
  <si>
    <t>繰入金</t>
    <rPh sb="0" eb="2">
      <t>クリイレ</t>
    </rPh>
    <rPh sb="2" eb="3">
      <t>キン</t>
    </rPh>
    <phoneticPr fontId="10"/>
  </si>
  <si>
    <t>差額＝繰越金</t>
    <rPh sb="0" eb="2">
      <t>サガク</t>
    </rPh>
    <rPh sb="3" eb="5">
      <t>クリコ</t>
    </rPh>
    <rPh sb="5" eb="6">
      <t>キン</t>
    </rPh>
    <phoneticPr fontId="10"/>
  </si>
  <si>
    <t>歳入</t>
    <rPh sb="0" eb="2">
      <t>サイニュウ</t>
    </rPh>
    <phoneticPr fontId="10"/>
  </si>
  <si>
    <t>繰出金</t>
    <rPh sb="0" eb="1">
      <t>クリ</t>
    </rPh>
    <rPh sb="1" eb="3">
      <t>シュッキン</t>
    </rPh>
    <phoneticPr fontId="10"/>
  </si>
  <si>
    <t>差額＝剰余金</t>
    <rPh sb="0" eb="2">
      <t>サガク</t>
    </rPh>
    <rPh sb="3" eb="6">
      <t>ジョウヨキン</t>
    </rPh>
    <phoneticPr fontId="10"/>
  </si>
  <si>
    <t>歳出</t>
    <rPh sb="0" eb="2">
      <t>サイシュツ</t>
    </rPh>
    <phoneticPr fontId="10"/>
  </si>
  <si>
    <t>収支</t>
    <rPh sb="0" eb="2">
      <t>シュウシ</t>
    </rPh>
    <phoneticPr fontId="10"/>
  </si>
  <si>
    <t>　　　　　・万場診療所（一般会計等）　　　　　　　　　</t>
    <rPh sb="6" eb="8">
      <t>マンバ</t>
    </rPh>
    <rPh sb="8" eb="11">
      <t>シンリョウジョ</t>
    </rPh>
    <rPh sb="12" eb="14">
      <t>イッパン</t>
    </rPh>
    <rPh sb="14" eb="16">
      <t>カイケイ</t>
    </rPh>
    <rPh sb="16" eb="17">
      <t>トウ</t>
    </rPh>
    <phoneticPr fontId="10"/>
  </si>
  <si>
    <t>　　　　　・地域活性化施設特別会計（一般会計等）　　　　　　　　　</t>
    <rPh sb="6" eb="8">
      <t>チイキ</t>
    </rPh>
    <rPh sb="8" eb="11">
      <t>カッセイカ</t>
    </rPh>
    <rPh sb="11" eb="13">
      <t>シセツ</t>
    </rPh>
    <rPh sb="13" eb="15">
      <t>トクベツ</t>
    </rPh>
    <rPh sb="15" eb="17">
      <t>カイケイ</t>
    </rPh>
    <rPh sb="18" eb="20">
      <t>イッパン</t>
    </rPh>
    <rPh sb="20" eb="22">
      <t>カイケイ</t>
    </rPh>
    <rPh sb="22" eb="23">
      <t>トウ</t>
    </rPh>
    <phoneticPr fontId="10"/>
  </si>
  <si>
    <t>　　　　　・簡易水道事業特別会計（公営企業会計）　　　　　　　　　</t>
    <rPh sb="6" eb="8">
      <t>カンイ</t>
    </rPh>
    <rPh sb="8" eb="10">
      <t>スイドウ</t>
    </rPh>
    <rPh sb="10" eb="12">
      <t>ジギョウ</t>
    </rPh>
    <rPh sb="12" eb="14">
      <t>トクベツ</t>
    </rPh>
    <rPh sb="14" eb="16">
      <t>カイケイ</t>
    </rPh>
    <rPh sb="17" eb="19">
      <t>コウエイ</t>
    </rPh>
    <rPh sb="19" eb="21">
      <t>キギョウ</t>
    </rPh>
    <rPh sb="21" eb="23">
      <t>カイケイ</t>
    </rPh>
    <phoneticPr fontId="10"/>
  </si>
  <si>
    <t>　　　　　・生活排水処理事業特別会計（公営企業会計）　　　　　　　　　</t>
    <rPh sb="6" eb="8">
      <t>セイカツ</t>
    </rPh>
    <rPh sb="8" eb="10">
      <t>ハイスイ</t>
    </rPh>
    <rPh sb="10" eb="12">
      <t>ショリ</t>
    </rPh>
    <rPh sb="12" eb="14">
      <t>ジギョウ</t>
    </rPh>
    <rPh sb="14" eb="16">
      <t>トクベツ</t>
    </rPh>
    <rPh sb="16" eb="18">
      <t>カイケイ</t>
    </rPh>
    <rPh sb="19" eb="21">
      <t>コウエイ</t>
    </rPh>
    <rPh sb="21" eb="23">
      <t>キギョウ</t>
    </rPh>
    <rPh sb="23" eb="25">
      <t>カイケイ</t>
    </rPh>
    <phoneticPr fontId="10"/>
  </si>
  <si>
    <t>　　　　　・国民健康保健事業特別会計（その他会計）　　　　　　　　　</t>
    <rPh sb="6" eb="8">
      <t>コクミン</t>
    </rPh>
    <rPh sb="8" eb="10">
      <t>ケンコウ</t>
    </rPh>
    <rPh sb="10" eb="12">
      <t>ホケン</t>
    </rPh>
    <rPh sb="12" eb="14">
      <t>ジギョウ</t>
    </rPh>
    <rPh sb="14" eb="16">
      <t>トクベツ</t>
    </rPh>
    <rPh sb="16" eb="18">
      <t>カイケイ</t>
    </rPh>
    <rPh sb="21" eb="22">
      <t>タ</t>
    </rPh>
    <rPh sb="22" eb="24">
      <t>カイケイ</t>
    </rPh>
    <phoneticPr fontId="10"/>
  </si>
  <si>
    <t>　　　　　・国民健康保健直営中里診療所特別会計（その他会計）　　　　　　　　　</t>
    <rPh sb="6" eb="8">
      <t>コクミン</t>
    </rPh>
    <rPh sb="8" eb="10">
      <t>ケンコウ</t>
    </rPh>
    <rPh sb="10" eb="12">
      <t>ホケン</t>
    </rPh>
    <rPh sb="12" eb="14">
      <t>チョクエイ</t>
    </rPh>
    <rPh sb="14" eb="16">
      <t>ナカサト</t>
    </rPh>
    <rPh sb="16" eb="19">
      <t>シンリョウジョ</t>
    </rPh>
    <rPh sb="19" eb="21">
      <t>トクベツ</t>
    </rPh>
    <rPh sb="21" eb="23">
      <t>カイケイ</t>
    </rPh>
    <rPh sb="26" eb="27">
      <t>タ</t>
    </rPh>
    <rPh sb="27" eb="29">
      <t>カイケイ</t>
    </rPh>
    <phoneticPr fontId="10"/>
  </si>
  <si>
    <t>　　　　　・介護保険事業特別会計（その他会計）　　　　　　　　　</t>
    <rPh sb="6" eb="8">
      <t>カイゴ</t>
    </rPh>
    <rPh sb="8" eb="10">
      <t>ホケン</t>
    </rPh>
    <rPh sb="10" eb="12">
      <t>ジギョウ</t>
    </rPh>
    <rPh sb="12" eb="14">
      <t>トクベツ</t>
    </rPh>
    <rPh sb="14" eb="16">
      <t>カイケイ</t>
    </rPh>
    <rPh sb="19" eb="20">
      <t>タ</t>
    </rPh>
    <rPh sb="20" eb="22">
      <t>カイケイ</t>
    </rPh>
    <phoneticPr fontId="10"/>
  </si>
  <si>
    <t>　　　　　・後期高齢者医療特別会計　　　　　　　　　</t>
    <rPh sb="6" eb="8">
      <t>コウキ</t>
    </rPh>
    <rPh sb="8" eb="11">
      <t>コウレイシャ</t>
    </rPh>
    <rPh sb="11" eb="13">
      <t>イリョウ</t>
    </rPh>
    <rPh sb="13" eb="15">
      <t>トクベツ</t>
    </rPh>
    <rPh sb="15" eb="17">
      <t>カイケイ</t>
    </rPh>
    <phoneticPr fontId="10"/>
  </si>
  <si>
    <t>　　　　　・全体会計　　　　　　　　　</t>
    <rPh sb="6" eb="8">
      <t>ゼンタイ</t>
    </rPh>
    <rPh sb="8" eb="10">
      <t>カイケイ</t>
    </rPh>
    <phoneticPr fontId="10"/>
  </si>
  <si>
    <t>*団体区分 ： 連結</t>
    <rPh sb="8" eb="10">
      <t>レンケツ</t>
    </rPh>
    <phoneticPr fontId="2"/>
  </si>
  <si>
    <t>連結貸借対照表</t>
    <rPh sb="0" eb="2">
      <t>レンケツ</t>
    </rPh>
    <phoneticPr fontId="2"/>
  </si>
  <si>
    <t>地方債等</t>
    <phoneticPr fontId="2"/>
  </si>
  <si>
    <t>-</t>
    <phoneticPr fontId="2"/>
  </si>
  <si>
    <t>1年内償還予定地方債等</t>
    <phoneticPr fontId="2"/>
  </si>
  <si>
    <t>*団体区分 ： 連結</t>
    <rPh sb="8" eb="10">
      <t>レンケツ</t>
    </rPh>
    <phoneticPr fontId="10"/>
  </si>
  <si>
    <t>連結行政コスト計算書</t>
    <rPh sb="0" eb="2">
      <t>レンケツ</t>
    </rPh>
    <phoneticPr fontId="10"/>
  </si>
  <si>
    <t>自　平成３１年４月１日</t>
    <phoneticPr fontId="10"/>
  </si>
  <si>
    <t>至　令和２年３月３１日</t>
    <phoneticPr fontId="10"/>
  </si>
  <si>
    <t>-</t>
    <phoneticPr fontId="10"/>
  </si>
  <si>
    <t>連結純資産変動計算書</t>
    <rPh sb="0" eb="2">
      <t>レンケツ</t>
    </rPh>
    <phoneticPr fontId="10"/>
  </si>
  <si>
    <t>連結資金収支計算書</t>
    <rPh sb="0" eb="2">
      <t>レンケツ</t>
    </rPh>
    <phoneticPr fontId="10"/>
  </si>
  <si>
    <t xml:space="preserve"> 引当金の計上基準及び算定方法
　①　徴収不能引当金
　　未収金については、過去5年間の平均不納欠損率により、徴収不能見込額を計上しています。
　　長期延滞債権については、過去5年間の平均不納欠損率により（又は個別に改修可能性を検討し）、徴収不能見込額を計上しています。
 ② 退職手当引当金　
　　期末自己都合要支給額を計上しています。
 ③ 賞与等引当金
　　翌年度6月支給予定の期末手当、勤勉手当等及びそれらに係る法定福利費相当の見込額について、それぞれ本会計年度の期間に対応する部分を計上しています。</t>
    <phoneticPr fontId="10"/>
  </si>
  <si>
    <t>２．追加情報</t>
    <phoneticPr fontId="10"/>
  </si>
  <si>
    <t>　　（1）連結対象団体（会計）</t>
    <rPh sb="5" eb="7">
      <t>レンケツ</t>
    </rPh>
    <rPh sb="7" eb="9">
      <t>タイショウ</t>
    </rPh>
    <rPh sb="9" eb="11">
      <t>ダンタイ</t>
    </rPh>
    <rPh sb="12" eb="14">
      <t>カイケイ</t>
    </rPh>
    <phoneticPr fontId="10"/>
  </si>
  <si>
    <t>団体（会計）名</t>
    <rPh sb="0" eb="2">
      <t>ダンタイ</t>
    </rPh>
    <rPh sb="3" eb="5">
      <t>カイケイ</t>
    </rPh>
    <rPh sb="6" eb="7">
      <t>メイ</t>
    </rPh>
    <phoneticPr fontId="10"/>
  </si>
  <si>
    <t>区分</t>
    <rPh sb="0" eb="2">
      <t>クブン</t>
    </rPh>
    <phoneticPr fontId="10"/>
  </si>
  <si>
    <t>連結の方法</t>
    <rPh sb="0" eb="2">
      <t>レンケツ</t>
    </rPh>
    <rPh sb="3" eb="5">
      <t>ホウホウ</t>
    </rPh>
    <phoneticPr fontId="10"/>
  </si>
  <si>
    <t>比例連結割合</t>
    <rPh sb="0" eb="2">
      <t>ヒレイ</t>
    </rPh>
    <rPh sb="2" eb="4">
      <t>レンケツ</t>
    </rPh>
    <rPh sb="4" eb="6">
      <t>ワリアイ</t>
    </rPh>
    <phoneticPr fontId="10"/>
  </si>
  <si>
    <t xml:space="preserve">群馬県後期高齢者医療広域連合 </t>
    <rPh sb="0" eb="3">
      <t>グンマケン</t>
    </rPh>
    <rPh sb="3" eb="5">
      <t>コウキ</t>
    </rPh>
    <rPh sb="5" eb="8">
      <t>コウレイシャ</t>
    </rPh>
    <rPh sb="8" eb="10">
      <t>イリョウ</t>
    </rPh>
    <rPh sb="10" eb="12">
      <t>コウイキ</t>
    </rPh>
    <rPh sb="12" eb="14">
      <t>レンゴウ</t>
    </rPh>
    <phoneticPr fontId="10"/>
  </si>
  <si>
    <t>一部事務組合・広域連合</t>
    <rPh sb="0" eb="2">
      <t>イチブ</t>
    </rPh>
    <rPh sb="2" eb="4">
      <t>ジム</t>
    </rPh>
    <rPh sb="4" eb="6">
      <t>クミアイ</t>
    </rPh>
    <rPh sb="7" eb="9">
      <t>コウイキ</t>
    </rPh>
    <rPh sb="9" eb="11">
      <t>レンゴウ</t>
    </rPh>
    <phoneticPr fontId="10"/>
  </si>
  <si>
    <t>比例連結</t>
    <rPh sb="0" eb="2">
      <t>ヒレイ</t>
    </rPh>
    <rPh sb="2" eb="4">
      <t>レンケツ</t>
    </rPh>
    <phoneticPr fontId="10"/>
  </si>
  <si>
    <t>群馬県市町村会館管理組合</t>
    <phoneticPr fontId="10"/>
  </si>
  <si>
    <t>群馬県市町村総合事務組合</t>
    <rPh sb="0" eb="3">
      <t>グンマケン</t>
    </rPh>
    <rPh sb="3" eb="6">
      <t>シチョウソン</t>
    </rPh>
    <rPh sb="6" eb="8">
      <t>ソウゴウ</t>
    </rPh>
    <rPh sb="8" eb="10">
      <t>ジム</t>
    </rPh>
    <rPh sb="10" eb="12">
      <t>クミアイ</t>
    </rPh>
    <phoneticPr fontId="10"/>
  </si>
  <si>
    <t>各経費按分</t>
    <rPh sb="0" eb="1">
      <t>カク</t>
    </rPh>
    <rPh sb="1" eb="3">
      <t>ケイヒ</t>
    </rPh>
    <rPh sb="3" eb="5">
      <t>アンブン</t>
    </rPh>
    <phoneticPr fontId="10"/>
  </si>
  <si>
    <t>多野藤岡広域市町村圏振興整備組合</t>
    <rPh sb="0" eb="2">
      <t>タノ</t>
    </rPh>
    <rPh sb="2" eb="4">
      <t>フジオカ</t>
    </rPh>
    <rPh sb="4" eb="6">
      <t>コウイキ</t>
    </rPh>
    <rPh sb="6" eb="9">
      <t>シチョウソン</t>
    </rPh>
    <rPh sb="9" eb="10">
      <t>ケン</t>
    </rPh>
    <rPh sb="10" eb="12">
      <t>シンコウ</t>
    </rPh>
    <rPh sb="12" eb="14">
      <t>セイビ</t>
    </rPh>
    <rPh sb="14" eb="16">
      <t>クミアイ</t>
    </rPh>
    <phoneticPr fontId="10"/>
  </si>
  <si>
    <t>多野藤岡医療事務市町村組合</t>
    <rPh sb="0" eb="2">
      <t>タノ</t>
    </rPh>
    <rPh sb="2" eb="4">
      <t>フジオカ</t>
    </rPh>
    <rPh sb="4" eb="6">
      <t>イリョウ</t>
    </rPh>
    <rPh sb="6" eb="8">
      <t>ジム</t>
    </rPh>
    <rPh sb="8" eb="11">
      <t>シチョウソン</t>
    </rPh>
    <rPh sb="11" eb="13">
      <t>クミアイ</t>
    </rPh>
    <phoneticPr fontId="10"/>
  </si>
  <si>
    <t>通知による</t>
    <rPh sb="0" eb="2">
      <t>ツウチ</t>
    </rPh>
    <phoneticPr fontId="10"/>
  </si>
  <si>
    <t>神流振興合同会社</t>
    <rPh sb="0" eb="2">
      <t>カンナ</t>
    </rPh>
    <rPh sb="2" eb="4">
      <t>シンコウ</t>
    </rPh>
    <rPh sb="4" eb="6">
      <t>ゴウドウ</t>
    </rPh>
    <rPh sb="6" eb="8">
      <t>カイシャ</t>
    </rPh>
    <phoneticPr fontId="10"/>
  </si>
  <si>
    <t>第三セクター等</t>
    <rPh sb="0" eb="1">
      <t>ダイ</t>
    </rPh>
    <rPh sb="1" eb="2">
      <t>サン</t>
    </rPh>
    <rPh sb="6" eb="7">
      <t>トウ</t>
    </rPh>
    <phoneticPr fontId="10"/>
  </si>
  <si>
    <t>全部連結</t>
    <rPh sb="0" eb="2">
      <t>ゼンブ</t>
    </rPh>
    <rPh sb="2" eb="4">
      <t>レンケツ</t>
    </rPh>
    <phoneticPr fontId="10"/>
  </si>
  <si>
    <t>　　　①一部事務組合・広域連合は各構成団体の経費負担割合等に基づき、比例連結の対象としています</t>
    <rPh sb="4" eb="6">
      <t>イチブ</t>
    </rPh>
    <rPh sb="6" eb="8">
      <t>ジム</t>
    </rPh>
    <rPh sb="8" eb="10">
      <t>クミアイ</t>
    </rPh>
    <rPh sb="11" eb="13">
      <t>コウイキ</t>
    </rPh>
    <rPh sb="13" eb="15">
      <t>レンゴウ</t>
    </rPh>
    <rPh sb="16" eb="17">
      <t>カク</t>
    </rPh>
    <rPh sb="17" eb="19">
      <t>コウセイ</t>
    </rPh>
    <rPh sb="19" eb="21">
      <t>ダンタイ</t>
    </rPh>
    <rPh sb="22" eb="24">
      <t>ケイヒ</t>
    </rPh>
    <rPh sb="24" eb="26">
      <t>フタン</t>
    </rPh>
    <rPh sb="26" eb="28">
      <t>ワリアイ</t>
    </rPh>
    <rPh sb="28" eb="29">
      <t>トウ</t>
    </rPh>
    <rPh sb="30" eb="31">
      <t>モト</t>
    </rPh>
    <rPh sb="34" eb="36">
      <t>ヒレイ</t>
    </rPh>
    <rPh sb="36" eb="38">
      <t>レンケツ</t>
    </rPh>
    <rPh sb="39" eb="41">
      <t>タイショウ</t>
    </rPh>
    <phoneticPr fontId="10"/>
  </si>
  <si>
    <t>　　　②第三セクター等は出資割合等が50％を超える団体は全部連結の対象としています。</t>
    <rPh sb="4" eb="5">
      <t>ダイ</t>
    </rPh>
    <rPh sb="5" eb="6">
      <t>サン</t>
    </rPh>
    <rPh sb="10" eb="11">
      <t>トウ</t>
    </rPh>
    <rPh sb="12" eb="14">
      <t>シュッシ</t>
    </rPh>
    <rPh sb="14" eb="16">
      <t>ワリアイ</t>
    </rPh>
    <rPh sb="16" eb="17">
      <t>トウ</t>
    </rPh>
    <rPh sb="22" eb="23">
      <t>コ</t>
    </rPh>
    <rPh sb="25" eb="27">
      <t>ダンタイ</t>
    </rPh>
    <rPh sb="28" eb="30">
      <t>ゼンブ</t>
    </rPh>
    <rPh sb="30" eb="32">
      <t>レンケツ</t>
    </rPh>
    <rPh sb="33" eb="35">
      <t>タイショウ</t>
    </rPh>
    <phoneticPr fontId="10"/>
  </si>
  <si>
    <t xml:space="preserve"> 出納整理期間
　地方自治法第235条の5に基づき、出納整理期間を設けられている会計においては、出納整理期間における現金の受払等を終了した後の計数をもって会計年度末の計数としています。
　なお、出納整理期間を設けていない会計と出納整理期間を設けていない会計との間で、出納整理期間に現金の受払等があった場合は、現金の受払等が終了したものとして調整しています。</t>
    <phoneticPr fontId="10"/>
  </si>
  <si>
    <t>①物品及びｿﾌﾄｳｪｱの計上基準
　物品については、取得価格又は見積価格が60万円以上の場合に資産として計上しています。
　ｿﾌﾄｳｪｱについても物品の取扱に準じています。</t>
    <rPh sb="1" eb="3">
      <t>ブッピン</t>
    </rPh>
    <rPh sb="3" eb="4">
      <t>オヨ</t>
    </rPh>
    <rPh sb="12" eb="14">
      <t>ケイジョウ</t>
    </rPh>
    <rPh sb="14" eb="16">
      <t>キジュン</t>
    </rPh>
    <rPh sb="18" eb="20">
      <t>ブッピン</t>
    </rPh>
    <rPh sb="26" eb="28">
      <t>シュトク</t>
    </rPh>
    <rPh sb="28" eb="30">
      <t>カカク</t>
    </rPh>
    <rPh sb="30" eb="31">
      <t>マタ</t>
    </rPh>
    <rPh sb="32" eb="34">
      <t>ミツモリ</t>
    </rPh>
    <rPh sb="34" eb="36">
      <t>カカク</t>
    </rPh>
    <rPh sb="39" eb="41">
      <t>マンエン</t>
    </rPh>
    <rPh sb="41" eb="43">
      <t>イジョウ</t>
    </rPh>
    <rPh sb="44" eb="46">
      <t>バアイ</t>
    </rPh>
    <rPh sb="47" eb="49">
      <t>シサン</t>
    </rPh>
    <rPh sb="52" eb="54">
      <t>ケイジョウ</t>
    </rPh>
    <rPh sb="73" eb="75">
      <t>ブッピン</t>
    </rPh>
    <rPh sb="76" eb="78">
      <t>トリアツカイ</t>
    </rPh>
    <rPh sb="79" eb="80">
      <t>ジュン</t>
    </rPh>
    <phoneticPr fontId="10"/>
  </si>
  <si>
    <t>令和元年度地方公共団体財政健全化法における健全化判断比率の状況</t>
    <rPh sb="0" eb="1">
      <t>レイ</t>
    </rPh>
    <rPh sb="1" eb="2">
      <t>ワ</t>
    </rPh>
    <rPh sb="2" eb="3">
      <t>モト</t>
    </rPh>
    <rPh sb="3" eb="5">
      <t>ネンド</t>
    </rPh>
    <rPh sb="5" eb="7">
      <t>チホウ</t>
    </rPh>
    <rPh sb="7" eb="9">
      <t>コウキョウ</t>
    </rPh>
    <rPh sb="9" eb="11">
      <t>ダンタイ</t>
    </rPh>
    <rPh sb="11" eb="13">
      <t>ザイセイ</t>
    </rPh>
    <rPh sb="13" eb="16">
      <t>ケンゼンカ</t>
    </rPh>
    <rPh sb="16" eb="17">
      <t>ホウ</t>
    </rPh>
    <rPh sb="21" eb="24">
      <t>ケンゼンカ</t>
    </rPh>
    <rPh sb="24" eb="26">
      <t>ハンダン</t>
    </rPh>
    <rPh sb="26" eb="28">
      <t>ヒリツ</t>
    </rPh>
    <rPh sb="29" eb="31">
      <t>ジョウキョウ</t>
    </rPh>
    <phoneticPr fontId="10"/>
  </si>
  <si>
    <t>　・実質公債費比率　　　　　5.6 ％</t>
    <rPh sb="2" eb="4">
      <t>ジッシツ</t>
    </rPh>
    <rPh sb="4" eb="7">
      <t>コウサイヒ</t>
    </rPh>
    <rPh sb="7" eb="9">
      <t>ヒリツ</t>
    </rPh>
    <phoneticPr fontId="10"/>
  </si>
  <si>
    <t>　　　　　標準財政規模　　　　　　　　　　　　　　　　　　　　　　　1,598,185千円</t>
    <rPh sb="5" eb="7">
      <t>ヒョウジュン</t>
    </rPh>
    <rPh sb="7" eb="9">
      <t>ザイセイ</t>
    </rPh>
    <rPh sb="9" eb="11">
      <t>キボ</t>
    </rPh>
    <rPh sb="43" eb="45">
      <t>センエン</t>
    </rPh>
    <phoneticPr fontId="10"/>
  </si>
  <si>
    <t>　　　　　将来負担額　　　　　　　　　　　　　　　　　　　　　　　　4,138,685千円</t>
    <rPh sb="5" eb="7">
      <t>ショウライ</t>
    </rPh>
    <rPh sb="7" eb="9">
      <t>フタン</t>
    </rPh>
    <rPh sb="9" eb="10">
      <t>ガク</t>
    </rPh>
    <rPh sb="43" eb="45">
      <t>センエン</t>
    </rPh>
    <phoneticPr fontId="10"/>
  </si>
  <si>
    <t>　　　　　充当可能基金額　　　　　　　　　　　　　　　　　　　　　　4,279,981千円</t>
    <rPh sb="5" eb="7">
      <t>ジュウトウ</t>
    </rPh>
    <rPh sb="7" eb="9">
      <t>カノウ</t>
    </rPh>
    <rPh sb="9" eb="11">
      <t>キキン</t>
    </rPh>
    <rPh sb="11" eb="12">
      <t>ガク</t>
    </rPh>
    <rPh sb="43" eb="45">
      <t>センエン</t>
    </rPh>
    <phoneticPr fontId="10"/>
  </si>
  <si>
    <t>　　　　　特定財源見込額　　　　　　　　　　　　　　　　　　　　　　　　1,347千円</t>
    <rPh sb="5" eb="7">
      <t>トクテイ</t>
    </rPh>
    <rPh sb="7" eb="9">
      <t>ザイゲン</t>
    </rPh>
    <rPh sb="9" eb="11">
      <t>ミコミ</t>
    </rPh>
    <rPh sb="11" eb="12">
      <t>ガク</t>
    </rPh>
    <rPh sb="41" eb="43">
      <t>センエン</t>
    </rPh>
    <phoneticPr fontId="10"/>
  </si>
  <si>
    <t>　　　　　地方債現在高等に係る基準財政需要額算入見込額　　　　　　　2,232,536千円</t>
    <rPh sb="5" eb="7">
      <t>チホウ</t>
    </rPh>
    <rPh sb="7" eb="8">
      <t>サイ</t>
    </rPh>
    <rPh sb="8" eb="10">
      <t>ゲンザイ</t>
    </rPh>
    <rPh sb="10" eb="11">
      <t>ダカ</t>
    </rPh>
    <rPh sb="11" eb="12">
      <t>トウ</t>
    </rPh>
    <rPh sb="13" eb="14">
      <t>カカワ</t>
    </rPh>
    <rPh sb="15" eb="17">
      <t>キジュン</t>
    </rPh>
    <rPh sb="17" eb="19">
      <t>ザイセイ</t>
    </rPh>
    <rPh sb="19" eb="21">
      <t>ジュヨウ</t>
    </rPh>
    <rPh sb="21" eb="22">
      <t>ガク</t>
    </rPh>
    <rPh sb="22" eb="24">
      <t>サンニュウ</t>
    </rPh>
    <rPh sb="24" eb="26">
      <t>ミコミ</t>
    </rPh>
    <rPh sb="26" eb="27">
      <t>ガク</t>
    </rPh>
    <rPh sb="43" eb="45">
      <t>センエン</t>
    </rPh>
    <phoneticPr fontId="10"/>
  </si>
  <si>
    <t>　　　　</t>
    <phoneticPr fontId="10"/>
  </si>
  <si>
    <t>　　財務活動収入・・・発行した地方債の借入額を計上しています。</t>
    <rPh sb="2" eb="4">
      <t>ザイム</t>
    </rPh>
    <rPh sb="4" eb="6">
      <t>カツドウ</t>
    </rPh>
    <rPh sb="6" eb="8">
      <t>シュウニュウ</t>
    </rPh>
    <rPh sb="11" eb="13">
      <t>ハッコウ</t>
    </rPh>
    <rPh sb="15" eb="18">
      <t>チホウサイ</t>
    </rPh>
    <rPh sb="19" eb="21">
      <t>カリイレ</t>
    </rPh>
    <rPh sb="21" eb="22">
      <t>ガク</t>
    </rPh>
    <rPh sb="23" eb="25">
      <t>ケイジョウ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</si>
</sst>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quot;△ &quot;#,##0;#,##0;0"/>
    <numFmt numFmtId="178" formatCode="0;&quot;△ &quot;0"/>
    <numFmt numFmtId="179" formatCode="#,##0_ "/>
    <numFmt numFmtId="180" formatCode="#,##0;[Red]#,##0"/>
    <numFmt numFmtId="181" formatCode="0.000%"/>
  </numFmts>
  <fonts count="35">
    <font>
      <sz val="11"/>
      <name val="ＭＳ Ｐゴシック"/>
      <family val="3"/>
      <charset val="128"/>
    </font>
    <font>
      <sz val="11"/>
      <name val="ＭＳ Ｐゴシック"/>
      <family val="3"/>
      <charset val="128"/>
    </font>
    <font>
      <sz val="6"/>
      <name val="游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
      <sz val="6"/>
      <name val="ＭＳ 明朝"/>
      <family val="1"/>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1"/>
      <color theme="1"/>
      <name val="ＭＳ 明朝"/>
      <family val="1"/>
      <charset val="128"/>
    </font>
    <font>
      <sz val="11"/>
      <color theme="1"/>
      <name val="游ゴシック"/>
      <family val="3"/>
      <charset val="128"/>
      <scheme val="minor"/>
    </font>
    <font>
      <sz val="12"/>
      <color theme="1"/>
      <name val="HG丸ｺﾞｼｯｸM-PRO"/>
      <family val="3"/>
      <charset val="128"/>
    </font>
    <font>
      <sz val="16"/>
      <color theme="1"/>
      <name val="HGP創英角ｺﾞｼｯｸUB"/>
      <family val="3"/>
      <charset val="128"/>
    </font>
    <font>
      <b/>
      <sz val="12"/>
      <color theme="1"/>
      <name val="HG丸ｺﾞｼｯｸM-PRO"/>
      <family val="3"/>
      <charset val="128"/>
    </font>
    <font>
      <sz val="8"/>
      <color theme="1"/>
      <name val="HG丸ｺﾞｼｯｸM-PRO"/>
      <family val="3"/>
      <charset val="128"/>
    </font>
    <font>
      <sz val="10"/>
      <color theme="1"/>
      <name val="HG丸ｺﾞｼｯｸM-PRO"/>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9">
    <border>
      <left/>
      <right/>
      <top/>
      <bottom/>
      <diagonal/>
    </border>
    <border>
      <left style="hair">
        <color indexed="64"/>
      </left>
      <right style="hair">
        <color indexed="64"/>
      </right>
      <top style="thin">
        <color indexed="64"/>
      </top>
      <bottom style="hair">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left/>
      <right style="thin">
        <color indexed="64"/>
      </right>
      <top style="medium">
        <color indexed="64"/>
      </top>
      <bottom style="medium">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s>
  <cellStyleXfs count="2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23" fillId="0" borderId="0">
      <alignment vertical="center"/>
    </xf>
    <xf numFmtId="0" fontId="22" fillId="0" borderId="0">
      <alignment vertical="center"/>
    </xf>
    <xf numFmtId="0" fontId="22" fillId="0" borderId="0">
      <alignment vertical="center"/>
    </xf>
    <xf numFmtId="0" fontId="1" fillId="0" borderId="0">
      <alignment vertical="center"/>
    </xf>
    <xf numFmtId="0" fontId="1" fillId="0" borderId="0"/>
    <xf numFmtId="0" fontId="1" fillId="0" borderId="0">
      <alignment vertical="center"/>
    </xf>
    <xf numFmtId="0" fontId="1" fillId="0" borderId="0"/>
    <xf numFmtId="0" fontId="22" fillId="0" borderId="0">
      <alignment vertical="center"/>
    </xf>
    <xf numFmtId="0" fontId="24" fillId="0" borderId="0">
      <alignment vertical="center"/>
    </xf>
    <xf numFmtId="0" fontId="1" fillId="0" borderId="0"/>
    <xf numFmtId="0" fontId="22" fillId="0" borderId="0">
      <alignment vertical="center"/>
    </xf>
    <xf numFmtId="0" fontId="22"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8" fillId="0" borderId="1">
      <alignment horizontal="center" vertical="center"/>
    </xf>
  </cellStyleXfs>
  <cellXfs count="536">
    <xf numFmtId="0" fontId="0" fillId="0" borderId="0" xfId="0">
      <alignment vertical="center"/>
    </xf>
    <xf numFmtId="49" fontId="3" fillId="2" borderId="0" xfId="18" applyNumberFormat="1" applyFont="1" applyFill="1" applyAlignment="1">
      <alignment vertical="center"/>
    </xf>
    <xf numFmtId="0" fontId="3" fillId="2" borderId="0" xfId="16" applyFont="1" applyFill="1">
      <alignment vertical="center"/>
    </xf>
    <xf numFmtId="0" fontId="3" fillId="2" borderId="0" xfId="18" applyFont="1" applyFill="1" applyAlignment="1">
      <alignment vertical="center"/>
    </xf>
    <xf numFmtId="0" fontId="3" fillId="2" borderId="0" xfId="0" applyFont="1" applyFill="1" applyBorder="1">
      <alignment vertical="center"/>
    </xf>
    <xf numFmtId="0" fontId="3" fillId="2" borderId="0" xfId="0" applyFont="1" applyFill="1">
      <alignment vertical="center"/>
    </xf>
    <xf numFmtId="0" fontId="1" fillId="2" borderId="0" xfId="0" applyFont="1" applyFill="1">
      <alignment vertical="center"/>
    </xf>
    <xf numFmtId="49" fontId="3" fillId="0" borderId="0" xfId="19" applyNumberFormat="1" applyFont="1" applyFill="1" applyAlignment="1">
      <alignment vertical="center"/>
    </xf>
    <xf numFmtId="0" fontId="4" fillId="0" borderId="0" xfId="19" applyFont="1" applyFill="1" applyBorder="1" applyAlignment="1"/>
    <xf numFmtId="0" fontId="3" fillId="0" borderId="0" xfId="19" applyFont="1" applyFill="1" applyAlignment="1">
      <alignment vertical="center"/>
    </xf>
    <xf numFmtId="49" fontId="7" fillId="0" borderId="0" xfId="19" applyNumberFormat="1" applyFont="1" applyFill="1" applyAlignment="1">
      <alignment vertical="center"/>
    </xf>
    <xf numFmtId="0" fontId="7" fillId="0" borderId="0" xfId="19" applyFont="1" applyFill="1" applyAlignment="1">
      <alignment vertical="center"/>
    </xf>
    <xf numFmtId="0" fontId="1" fillId="0" borderId="0" xfId="19" applyFont="1" applyAlignment="1">
      <alignment vertical="center"/>
    </xf>
    <xf numFmtId="0" fontId="7" fillId="0" borderId="0" xfId="19" applyFont="1" applyAlignment="1">
      <alignment vertical="center"/>
    </xf>
    <xf numFmtId="0" fontId="1" fillId="0" borderId="0" xfId="19" applyFont="1" applyAlignment="1">
      <alignment horizontal="right" vertical="center"/>
    </xf>
    <xf numFmtId="49" fontId="3" fillId="0" borderId="0" xfId="19" applyNumberFormat="1" applyFont="1" applyFill="1" applyAlignment="1">
      <alignment horizontal="center" vertical="center"/>
    </xf>
    <xf numFmtId="0" fontId="3" fillId="0" borderId="0" xfId="19" applyFont="1" applyFill="1" applyAlignment="1">
      <alignment horizontal="center" vertical="center"/>
    </xf>
    <xf numFmtId="0" fontId="1" fillId="0" borderId="2" xfId="19" applyFont="1" applyFill="1" applyBorder="1" applyAlignment="1">
      <alignment vertical="center"/>
    </xf>
    <xf numFmtId="0" fontId="1" fillId="0" borderId="0" xfId="19" applyFont="1" applyFill="1" applyBorder="1" applyAlignment="1">
      <alignment vertical="center"/>
    </xf>
    <xf numFmtId="38" fontId="1" fillId="0" borderId="0" xfId="2" applyFont="1" applyFill="1" applyBorder="1" applyAlignment="1">
      <alignment vertical="center"/>
    </xf>
    <xf numFmtId="0" fontId="1" fillId="0" borderId="0" xfId="20" applyFont="1" applyFill="1" applyBorder="1" applyAlignment="1">
      <alignment vertical="center"/>
    </xf>
    <xf numFmtId="0" fontId="1" fillId="0" borderId="3" xfId="19" applyFont="1" applyFill="1" applyBorder="1" applyAlignment="1">
      <alignment horizontal="right" vertical="center"/>
    </xf>
    <xf numFmtId="0" fontId="8" fillId="0" borderId="4" xfId="19" applyFont="1" applyFill="1" applyBorder="1" applyAlignment="1">
      <alignment horizontal="center" vertical="center"/>
    </xf>
    <xf numFmtId="38" fontId="1" fillId="0" borderId="2" xfId="2" applyFont="1" applyFill="1" applyBorder="1" applyAlignment="1">
      <alignment vertical="center"/>
    </xf>
    <xf numFmtId="176" fontId="1" fillId="2" borderId="3" xfId="19" applyNumberFormat="1" applyFont="1" applyFill="1" applyBorder="1" applyAlignment="1">
      <alignment horizontal="right" vertical="center"/>
    </xf>
    <xf numFmtId="179" fontId="8" fillId="2" borderId="4" xfId="19" applyNumberFormat="1" applyFont="1" applyFill="1" applyBorder="1" applyAlignment="1">
      <alignment horizontal="center" vertical="center"/>
    </xf>
    <xf numFmtId="38" fontId="9" fillId="0" borderId="0" xfId="2" applyFont="1" applyFill="1" applyBorder="1" applyAlignment="1">
      <alignment vertical="center"/>
    </xf>
    <xf numFmtId="0" fontId="9" fillId="0" borderId="0" xfId="19" applyFont="1" applyFill="1" applyBorder="1" applyAlignment="1">
      <alignment vertical="center"/>
    </xf>
    <xf numFmtId="176" fontId="1" fillId="2" borderId="5" xfId="19" applyNumberFormat="1" applyFont="1" applyFill="1" applyBorder="1" applyAlignment="1">
      <alignment horizontal="right" vertical="center"/>
    </xf>
    <xf numFmtId="179" fontId="8" fillId="2" borderId="6" xfId="19" applyNumberFormat="1" applyFont="1" applyFill="1" applyBorder="1" applyAlignment="1">
      <alignment horizontal="center" vertical="center"/>
    </xf>
    <xf numFmtId="38" fontId="1" fillId="0" borderId="0" xfId="2" applyFont="1" applyFill="1" applyBorder="1" applyAlignment="1">
      <alignment horizontal="center" vertical="center"/>
    </xf>
    <xf numFmtId="0" fontId="1" fillId="2" borderId="3" xfId="19" applyFont="1" applyFill="1" applyBorder="1" applyAlignment="1">
      <alignment horizontal="right" vertical="center"/>
    </xf>
    <xf numFmtId="0" fontId="8" fillId="2" borderId="4" xfId="19" applyFont="1" applyFill="1" applyBorder="1" applyAlignment="1">
      <alignment horizontal="center" vertical="center"/>
    </xf>
    <xf numFmtId="179" fontId="8" fillId="2" borderId="4" xfId="19" applyNumberFormat="1" applyFont="1" applyFill="1" applyBorder="1" applyAlignment="1">
      <alignment horizontal="right" vertical="center"/>
    </xf>
    <xf numFmtId="0" fontId="8" fillId="2" borderId="4" xfId="19" applyFont="1" applyFill="1" applyBorder="1" applyAlignment="1">
      <alignment horizontal="right" vertical="center"/>
    </xf>
    <xf numFmtId="0" fontId="1" fillId="0" borderId="7" xfId="19" applyFont="1" applyFill="1" applyBorder="1" applyAlignment="1">
      <alignment vertical="center"/>
    </xf>
    <xf numFmtId="0" fontId="1" fillId="0" borderId="0" xfId="19" applyFont="1" applyFill="1" applyAlignment="1">
      <alignment vertical="center"/>
    </xf>
    <xf numFmtId="0" fontId="8" fillId="0" borderId="4" xfId="19" applyFont="1" applyFill="1" applyBorder="1" applyAlignment="1">
      <alignment horizontal="right" vertical="center"/>
    </xf>
    <xf numFmtId="176" fontId="1" fillId="2" borderId="8" xfId="19" applyNumberFormat="1" applyFont="1" applyFill="1" applyBorder="1" applyAlignment="1">
      <alignment horizontal="right" vertical="center"/>
    </xf>
    <xf numFmtId="179" fontId="8" fillId="2" borderId="9" xfId="19" applyNumberFormat="1" applyFont="1" applyFill="1" applyBorder="1" applyAlignment="1">
      <alignment horizontal="center" vertical="center"/>
    </xf>
    <xf numFmtId="176" fontId="1" fillId="2" borderId="10" xfId="19" applyNumberFormat="1" applyFont="1" applyFill="1" applyBorder="1" applyAlignment="1">
      <alignment horizontal="right" vertical="center"/>
    </xf>
    <xf numFmtId="179" fontId="8" fillId="2" borderId="11" xfId="19" applyNumberFormat="1" applyFont="1" applyFill="1" applyBorder="1" applyAlignment="1">
      <alignment horizontal="center" vertical="center"/>
    </xf>
    <xf numFmtId="0" fontId="7" fillId="0" borderId="0" xfId="19" applyFont="1" applyFill="1" applyBorder="1" applyAlignment="1">
      <alignment vertical="center"/>
    </xf>
    <xf numFmtId="0" fontId="3" fillId="0" borderId="0" xfId="19" applyFont="1" applyAlignment="1">
      <alignment horizontal="center" vertical="center"/>
    </xf>
    <xf numFmtId="0" fontId="3" fillId="0" borderId="0" xfId="19" applyFont="1" applyAlignment="1">
      <alignment horizontal="left" vertical="center"/>
    </xf>
    <xf numFmtId="0" fontId="1" fillId="2" borderId="0" xfId="16"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1"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2"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3" xfId="0" applyNumberFormat="1" applyFont="1" applyFill="1" applyBorder="1" applyAlignment="1">
      <alignment horizontal="right" vertical="center"/>
    </xf>
    <xf numFmtId="0" fontId="8" fillId="2" borderId="4" xfId="0" applyFont="1" applyFill="1" applyBorder="1" applyAlignment="1">
      <alignment horizontal="center" vertical="center"/>
    </xf>
    <xf numFmtId="179" fontId="8" fillId="2" borderId="4" xfId="0" applyNumberFormat="1" applyFont="1" applyFill="1" applyBorder="1" applyAlignment="1">
      <alignment horizontal="center" vertical="center"/>
    </xf>
    <xf numFmtId="0" fontId="12" fillId="2" borderId="0" xfId="0" applyFont="1" applyFill="1" applyBorder="1" applyAlignment="1">
      <alignment vertical="center"/>
    </xf>
    <xf numFmtId="38" fontId="1" fillId="2" borderId="12" xfId="1" applyFont="1" applyFill="1" applyBorder="1" applyAlignment="1">
      <alignment vertical="center"/>
    </xf>
    <xf numFmtId="38" fontId="1" fillId="2" borderId="13" xfId="1" applyFont="1" applyFill="1" applyBorder="1" applyAlignment="1">
      <alignment vertical="center"/>
    </xf>
    <xf numFmtId="0" fontId="1" fillId="2" borderId="13" xfId="0" applyFont="1" applyFill="1" applyBorder="1" applyAlignment="1">
      <alignment vertical="center"/>
    </xf>
    <xf numFmtId="177" fontId="1" fillId="2" borderId="5" xfId="0" applyNumberFormat="1" applyFont="1" applyFill="1" applyBorder="1" applyAlignment="1">
      <alignment horizontal="right" vertical="center"/>
    </xf>
    <xf numFmtId="37" fontId="8" fillId="2" borderId="6" xfId="0" applyNumberFormat="1" applyFont="1" applyFill="1" applyBorder="1" applyAlignment="1">
      <alignment horizontal="center" vertical="center"/>
    </xf>
    <xf numFmtId="38" fontId="1" fillId="2" borderId="14" xfId="1" applyFont="1" applyFill="1" applyBorder="1" applyAlignment="1">
      <alignment vertical="center"/>
    </xf>
    <xf numFmtId="38" fontId="1" fillId="2" borderId="15" xfId="1" applyFont="1" applyFill="1" applyBorder="1" applyAlignment="1">
      <alignment vertical="center"/>
    </xf>
    <xf numFmtId="0" fontId="12" fillId="2" borderId="15" xfId="0" applyFont="1" applyFill="1" applyBorder="1" applyAlignment="1">
      <alignment vertical="center"/>
    </xf>
    <xf numFmtId="177" fontId="1" fillId="2" borderId="10" xfId="0" applyNumberFormat="1" applyFont="1" applyFill="1" applyBorder="1" applyAlignment="1">
      <alignment horizontal="right" vertical="center"/>
    </xf>
    <xf numFmtId="179" fontId="8" fillId="2" borderId="11" xfId="0" applyNumberFormat="1" applyFont="1" applyFill="1" applyBorder="1" applyAlignment="1">
      <alignment horizontal="center" vertical="center"/>
    </xf>
    <xf numFmtId="49" fontId="7" fillId="2" borderId="0" xfId="1" applyNumberFormat="1" applyFont="1" applyFill="1" applyBorder="1" applyAlignment="1">
      <alignment vertical="center"/>
    </xf>
    <xf numFmtId="0" fontId="3" fillId="2" borderId="0" xfId="0" applyFont="1" applyFill="1" applyAlignment="1">
      <alignment vertical="center"/>
    </xf>
    <xf numFmtId="38" fontId="7" fillId="2" borderId="16" xfId="1" applyFont="1" applyFill="1" applyBorder="1" applyAlignment="1">
      <alignment vertical="center"/>
    </xf>
    <xf numFmtId="38" fontId="13" fillId="2" borderId="16" xfId="1" applyFont="1" applyFill="1" applyBorder="1" applyAlignment="1">
      <alignment vertical="center"/>
    </xf>
    <xf numFmtId="0" fontId="14" fillId="2" borderId="16" xfId="0" applyFont="1" applyFill="1" applyBorder="1" applyAlignment="1">
      <alignment vertical="center"/>
    </xf>
    <xf numFmtId="0" fontId="3" fillId="2" borderId="0" xfId="0" applyFont="1" applyFill="1" applyAlignment="1">
      <alignment horizontal="left" vertical="center"/>
    </xf>
    <xf numFmtId="38" fontId="13" fillId="2" borderId="0" xfId="1" applyFont="1" applyFill="1" applyBorder="1" applyAlignment="1">
      <alignment vertical="center"/>
    </xf>
    <xf numFmtId="0" fontId="14" fillId="2" borderId="0" xfId="0" applyFont="1" applyFill="1" applyBorder="1" applyAlignment="1">
      <alignment vertical="center"/>
    </xf>
    <xf numFmtId="0" fontId="1" fillId="2" borderId="0" xfId="0" applyFont="1" applyFill="1" applyAlignment="1"/>
    <xf numFmtId="49" fontId="3" fillId="0" borderId="0" xfId="14" applyNumberFormat="1" applyFont="1" applyFill="1" applyAlignment="1">
      <alignment vertical="center"/>
    </xf>
    <xf numFmtId="0" fontId="11" fillId="0" borderId="0" xfId="14" applyFont="1" applyFill="1" applyBorder="1" applyAlignment="1"/>
    <xf numFmtId="0" fontId="3" fillId="0" borderId="0" xfId="14" applyFont="1" applyFill="1" applyAlignment="1">
      <alignment vertical="center"/>
    </xf>
    <xf numFmtId="0" fontId="11" fillId="0" borderId="0" xfId="14" applyFont="1" applyFill="1" applyBorder="1" applyAlignment="1">
      <alignment horizontal="center"/>
    </xf>
    <xf numFmtId="0" fontId="1" fillId="0" borderId="0" xfId="14" applyFont="1" applyFill="1" applyBorder="1" applyAlignment="1">
      <alignment horizontal="center"/>
    </xf>
    <xf numFmtId="0" fontId="1" fillId="0" borderId="0" xfId="14" applyFont="1" applyFill="1" applyBorder="1" applyAlignment="1"/>
    <xf numFmtId="0" fontId="1" fillId="0" borderId="0" xfId="14" applyFont="1" applyFill="1" applyBorder="1" applyAlignment="1">
      <alignment horizontal="right"/>
    </xf>
    <xf numFmtId="0" fontId="1" fillId="0" borderId="0" xfId="14" applyFont="1" applyFill="1" applyAlignment="1">
      <alignment vertical="center"/>
    </xf>
    <xf numFmtId="0" fontId="1" fillId="0" borderId="16" xfId="14" applyFont="1" applyFill="1" applyBorder="1" applyAlignment="1">
      <alignment vertical="center"/>
    </xf>
    <xf numFmtId="0" fontId="1" fillId="0" borderId="17" xfId="14" applyFont="1" applyFill="1" applyBorder="1" applyAlignment="1">
      <alignment vertical="center"/>
    </xf>
    <xf numFmtId="0" fontId="1" fillId="0" borderId="0" xfId="14" applyFont="1" applyFill="1" applyAlignment="1">
      <alignment horizontal="center" vertical="center"/>
    </xf>
    <xf numFmtId="38" fontId="1" fillId="0" borderId="18" xfId="2" applyFont="1" applyFill="1" applyBorder="1" applyAlignment="1">
      <alignment vertical="center"/>
    </xf>
    <xf numFmtId="38" fontId="1" fillId="0" borderId="19" xfId="2" applyFont="1" applyFill="1" applyBorder="1" applyAlignment="1">
      <alignment vertical="center"/>
    </xf>
    <xf numFmtId="0" fontId="1" fillId="0" borderId="19" xfId="14" applyFont="1" applyFill="1" applyBorder="1" applyAlignment="1">
      <alignment vertical="center"/>
    </xf>
    <xf numFmtId="176" fontId="1" fillId="0" borderId="20" xfId="14" applyNumberFormat="1" applyFont="1" applyFill="1" applyBorder="1" applyAlignment="1">
      <alignment horizontal="right" vertical="center"/>
    </xf>
    <xf numFmtId="180" fontId="8" fillId="0" borderId="19" xfId="14" applyNumberFormat="1" applyFont="1" applyFill="1" applyBorder="1" applyAlignment="1">
      <alignment horizontal="center" vertical="center"/>
    </xf>
    <xf numFmtId="176" fontId="8" fillId="0" borderId="21" xfId="14" applyNumberFormat="1" applyFont="1" applyFill="1" applyBorder="1" applyAlignment="1">
      <alignment horizontal="center" vertical="center"/>
    </xf>
    <xf numFmtId="176" fontId="1" fillId="0" borderId="19" xfId="14" applyNumberFormat="1" applyFont="1" applyFill="1" applyBorder="1" applyAlignment="1">
      <alignment horizontal="right" vertical="center"/>
    </xf>
    <xf numFmtId="176" fontId="8" fillId="0" borderId="22" xfId="14" applyNumberFormat="1" applyFont="1" applyFill="1" applyBorder="1" applyAlignment="1">
      <alignment horizontal="center" vertical="center"/>
    </xf>
    <xf numFmtId="0" fontId="1" fillId="0" borderId="0" xfId="14" applyFont="1" applyFill="1" applyBorder="1" applyAlignment="1">
      <alignment vertical="center"/>
    </xf>
    <xf numFmtId="176" fontId="1" fillId="0" borderId="3" xfId="14" applyNumberFormat="1" applyFont="1" applyFill="1" applyBorder="1" applyAlignment="1">
      <alignment horizontal="right" vertical="center"/>
    </xf>
    <xf numFmtId="180" fontId="8" fillId="0" borderId="0" xfId="14" applyNumberFormat="1" applyFont="1" applyFill="1" applyBorder="1" applyAlignment="1">
      <alignment horizontal="center" vertical="center"/>
    </xf>
    <xf numFmtId="176" fontId="8" fillId="0" borderId="7" xfId="14" applyNumberFormat="1" applyFont="1" applyFill="1" applyBorder="1" applyAlignment="1">
      <alignment horizontal="center" vertical="center"/>
    </xf>
    <xf numFmtId="176" fontId="1" fillId="0" borderId="0" xfId="14" applyNumberFormat="1" applyFont="1" applyFill="1" applyBorder="1" applyAlignment="1">
      <alignment horizontal="right" vertical="center"/>
    </xf>
    <xf numFmtId="176" fontId="8" fillId="0" borderId="23" xfId="14" applyNumberFormat="1" applyFont="1" applyFill="1" applyBorder="1" applyAlignment="1">
      <alignment horizontal="center" vertical="center"/>
    </xf>
    <xf numFmtId="0" fontId="1" fillId="0" borderId="2" xfId="14" applyFont="1" applyFill="1" applyBorder="1" applyAlignment="1">
      <alignment vertical="center"/>
    </xf>
    <xf numFmtId="176" fontId="8" fillId="0" borderId="4" xfId="14" applyNumberFormat="1" applyFont="1" applyFill="1" applyBorder="1" applyAlignment="1">
      <alignment horizontal="center" vertical="center"/>
    </xf>
    <xf numFmtId="0" fontId="1" fillId="0" borderId="2" xfId="21" applyFont="1" applyFill="1" applyBorder="1" applyAlignment="1">
      <alignment horizontal="left" vertical="center"/>
    </xf>
    <xf numFmtId="0" fontId="1" fillId="0" borderId="0" xfId="21" applyFont="1" applyFill="1" applyBorder="1" applyAlignment="1">
      <alignment horizontal="left" vertical="center"/>
    </xf>
    <xf numFmtId="38" fontId="1" fillId="0" borderId="24" xfId="2" applyFont="1" applyFill="1" applyBorder="1" applyAlignment="1">
      <alignment vertical="center"/>
    </xf>
    <xf numFmtId="0" fontId="1" fillId="0" borderId="25" xfId="21" applyFont="1" applyFill="1" applyBorder="1" applyAlignment="1">
      <alignment vertical="center"/>
    </xf>
    <xf numFmtId="0" fontId="1" fillId="0" borderId="25" xfId="14" applyFont="1" applyFill="1" applyBorder="1" applyAlignment="1">
      <alignment vertical="center"/>
    </xf>
    <xf numFmtId="176" fontId="1" fillId="0" borderId="26" xfId="14" applyNumberFormat="1" applyFont="1" applyFill="1" applyBorder="1" applyAlignment="1">
      <alignment horizontal="right" vertical="center"/>
    </xf>
    <xf numFmtId="180" fontId="8" fillId="0" borderId="25" xfId="14" applyNumberFormat="1" applyFont="1" applyFill="1" applyBorder="1" applyAlignment="1">
      <alignment horizontal="center" vertical="center"/>
    </xf>
    <xf numFmtId="176" fontId="8" fillId="0" borderId="27" xfId="14" applyNumberFormat="1" applyFont="1" applyFill="1" applyBorder="1" applyAlignment="1">
      <alignment horizontal="center" vertical="center"/>
    </xf>
    <xf numFmtId="176" fontId="1" fillId="0" borderId="25" xfId="14" applyNumberFormat="1" applyFont="1" applyFill="1" applyBorder="1" applyAlignment="1">
      <alignment horizontal="right" vertical="center"/>
    </xf>
    <xf numFmtId="176" fontId="8" fillId="0" borderId="28" xfId="14" applyNumberFormat="1" applyFont="1" applyFill="1" applyBorder="1" applyAlignment="1">
      <alignment horizontal="center" vertical="center"/>
    </xf>
    <xf numFmtId="38" fontId="1" fillId="0" borderId="12" xfId="2" applyFont="1" applyFill="1" applyBorder="1" applyAlignment="1">
      <alignment vertical="center"/>
    </xf>
    <xf numFmtId="0" fontId="1" fillId="0" borderId="13" xfId="21" applyFont="1" applyFill="1" applyBorder="1" applyAlignment="1">
      <alignment vertical="center"/>
    </xf>
    <xf numFmtId="0" fontId="1" fillId="0" borderId="29" xfId="21" applyFont="1" applyFill="1" applyBorder="1" applyAlignment="1">
      <alignment vertical="center"/>
    </xf>
    <xf numFmtId="0" fontId="1" fillId="0" borderId="13" xfId="14" applyFont="1" applyFill="1" applyBorder="1" applyAlignment="1">
      <alignment vertical="center"/>
    </xf>
    <xf numFmtId="176" fontId="1" fillId="0" borderId="5" xfId="14" applyNumberFormat="1" applyFont="1" applyFill="1" applyBorder="1" applyAlignment="1">
      <alignment horizontal="right" vertical="center"/>
    </xf>
    <xf numFmtId="180" fontId="8" fillId="0" borderId="30" xfId="14" applyNumberFormat="1" applyFont="1" applyFill="1" applyBorder="1" applyAlignment="1">
      <alignment horizontal="center" vertical="center"/>
    </xf>
    <xf numFmtId="176" fontId="1" fillId="0" borderId="13" xfId="14" applyNumberFormat="1" applyFont="1" applyFill="1" applyBorder="1" applyAlignment="1">
      <alignment horizontal="right" vertical="center"/>
    </xf>
    <xf numFmtId="176" fontId="8" fillId="0" borderId="6" xfId="14" applyNumberFormat="1" applyFont="1" applyFill="1" applyBorder="1" applyAlignment="1">
      <alignment horizontal="center" vertical="center"/>
    </xf>
    <xf numFmtId="0" fontId="1" fillId="0" borderId="0" xfId="21" applyFont="1" applyFill="1" applyBorder="1" applyAlignment="1">
      <alignment vertical="center"/>
    </xf>
    <xf numFmtId="0" fontId="1" fillId="0" borderId="25" xfId="21" applyFont="1" applyFill="1" applyBorder="1" applyAlignment="1">
      <alignment horizontal="left" vertical="center"/>
    </xf>
    <xf numFmtId="38" fontId="7" fillId="0" borderId="0" xfId="2" applyFont="1" applyFill="1" applyBorder="1" applyAlignment="1">
      <alignment vertical="center"/>
    </xf>
    <xf numFmtId="38" fontId="1" fillId="0" borderId="31" xfId="2" applyFont="1" applyFill="1" applyBorder="1" applyAlignment="1">
      <alignment vertical="center"/>
    </xf>
    <xf numFmtId="0" fontId="1" fillId="0" borderId="32" xfId="21" applyFont="1" applyFill="1" applyBorder="1" applyAlignment="1">
      <alignment vertical="center"/>
    </xf>
    <xf numFmtId="0" fontId="1" fillId="0" borderId="32" xfId="21" applyFont="1" applyFill="1" applyBorder="1" applyAlignment="1">
      <alignment horizontal="left" vertical="center"/>
    </xf>
    <xf numFmtId="0" fontId="9" fillId="0" borderId="32" xfId="21" applyFont="1" applyFill="1" applyBorder="1" applyAlignment="1">
      <alignment horizontal="left" vertical="center"/>
    </xf>
    <xf numFmtId="0" fontId="1" fillId="0" borderId="32" xfId="14" applyFont="1" applyFill="1" applyBorder="1" applyAlignment="1">
      <alignment vertical="center"/>
    </xf>
    <xf numFmtId="176" fontId="1" fillId="0" borderId="8" xfId="14" applyNumberFormat="1" applyFont="1" applyFill="1" applyBorder="1" applyAlignment="1">
      <alignment horizontal="right" vertical="center"/>
    </xf>
    <xf numFmtId="180" fontId="8" fillId="0" borderId="32" xfId="14" applyNumberFormat="1" applyFont="1" applyFill="1" applyBorder="1" applyAlignment="1">
      <alignment horizontal="center" vertical="center"/>
    </xf>
    <xf numFmtId="176" fontId="8" fillId="0" borderId="33" xfId="14" applyNumberFormat="1" applyFont="1" applyFill="1" applyBorder="1" applyAlignment="1">
      <alignment horizontal="center" vertical="center"/>
    </xf>
    <xf numFmtId="176" fontId="1" fillId="0" borderId="32" xfId="14" applyNumberFormat="1" applyFont="1" applyFill="1" applyBorder="1" applyAlignment="1">
      <alignment horizontal="right" vertical="center"/>
    </xf>
    <xf numFmtId="176" fontId="8" fillId="0" borderId="9" xfId="2" applyNumberFormat="1" applyFont="1" applyFill="1" applyBorder="1" applyAlignment="1">
      <alignment horizontal="center" vertical="center"/>
    </xf>
    <xf numFmtId="38" fontId="1" fillId="0" borderId="34" xfId="2" applyFont="1" applyFill="1" applyBorder="1" applyAlignment="1">
      <alignment vertical="center"/>
    </xf>
    <xf numFmtId="0" fontId="1" fillId="0" borderId="35" xfId="21" applyFont="1" applyFill="1" applyBorder="1" applyAlignment="1">
      <alignment vertical="center"/>
    </xf>
    <xf numFmtId="0" fontId="1" fillId="0" borderId="35" xfId="21" applyFont="1" applyFill="1" applyBorder="1" applyAlignment="1">
      <alignment horizontal="left" vertical="center"/>
    </xf>
    <xf numFmtId="0" fontId="1" fillId="0" borderId="35" xfId="14" applyFont="1" applyFill="1" applyBorder="1" applyAlignment="1">
      <alignment vertical="center"/>
    </xf>
    <xf numFmtId="176" fontId="1" fillId="0" borderId="36" xfId="14" applyNumberFormat="1" applyFont="1" applyFill="1" applyBorder="1" applyAlignment="1">
      <alignment horizontal="right" vertical="center"/>
    </xf>
    <xf numFmtId="180" fontId="8" fillId="0" borderId="35" xfId="14" applyNumberFormat="1" applyFont="1" applyFill="1" applyBorder="1" applyAlignment="1">
      <alignment horizontal="center" vertical="center"/>
    </xf>
    <xf numFmtId="176" fontId="8" fillId="0" borderId="37" xfId="14" applyNumberFormat="1" applyFont="1" applyFill="1" applyBorder="1" applyAlignment="1">
      <alignment horizontal="center" vertical="center"/>
    </xf>
    <xf numFmtId="176" fontId="1" fillId="0" borderId="35" xfId="14" applyNumberFormat="1" applyFont="1" applyFill="1" applyBorder="1" applyAlignment="1">
      <alignment horizontal="right" vertical="center"/>
    </xf>
    <xf numFmtId="176" fontId="8" fillId="0" borderId="38" xfId="2" applyNumberFormat="1" applyFont="1" applyFill="1" applyBorder="1" applyAlignment="1">
      <alignment horizontal="center" vertical="center"/>
    </xf>
    <xf numFmtId="0" fontId="1" fillId="0" borderId="16" xfId="14" applyFont="1" applyFill="1" applyBorder="1" applyAlignment="1">
      <alignment vertical="top" wrapText="1"/>
    </xf>
    <xf numFmtId="0" fontId="1" fillId="0" borderId="16" xfId="14" applyFont="1" applyFill="1" applyBorder="1" applyAlignment="1">
      <alignment vertical="top"/>
    </xf>
    <xf numFmtId="0" fontId="1" fillId="0" borderId="0" xfId="14" applyFont="1" applyFill="1" applyBorder="1" applyAlignment="1">
      <alignment vertical="top"/>
    </xf>
    <xf numFmtId="0" fontId="3" fillId="0" borderId="0" xfId="14" applyFont="1" applyAlignment="1">
      <alignment horizontal="left" vertical="center"/>
    </xf>
    <xf numFmtId="0" fontId="1" fillId="0" borderId="0" xfId="14" applyFont="1" applyAlignment="1">
      <alignment horizontal="center" vertical="center"/>
    </xf>
    <xf numFmtId="0" fontId="1" fillId="0" borderId="0" xfId="14" applyFont="1"/>
    <xf numFmtId="0" fontId="9" fillId="2" borderId="0" xfId="16" applyFont="1" applyFill="1">
      <alignment vertical="center"/>
    </xf>
    <xf numFmtId="0" fontId="15" fillId="2" borderId="0" xfId="18" applyFont="1" applyFill="1" applyAlignment="1">
      <alignment vertical="center"/>
    </xf>
    <xf numFmtId="49" fontId="7" fillId="2" borderId="0" xfId="18" applyNumberFormat="1" applyFont="1" applyFill="1" applyBorder="1" applyAlignment="1">
      <alignment vertical="center"/>
    </xf>
    <xf numFmtId="0" fontId="7" fillId="2" borderId="0" xfId="18" applyFont="1" applyFill="1" applyBorder="1" applyAlignment="1">
      <alignment vertical="center"/>
    </xf>
    <xf numFmtId="0" fontId="1" fillId="2" borderId="0" xfId="18" applyFont="1" applyFill="1" applyBorder="1" applyAlignment="1">
      <alignment vertical="center"/>
    </xf>
    <xf numFmtId="0" fontId="1" fillId="2" borderId="0" xfId="18" applyFont="1" applyFill="1" applyBorder="1" applyAlignment="1">
      <alignment horizontal="right" vertical="center"/>
    </xf>
    <xf numFmtId="49" fontId="3" fillId="2" borderId="0" xfId="18" applyNumberFormat="1" applyFont="1" applyFill="1" applyAlignment="1">
      <alignment horizontal="center" vertical="center"/>
    </xf>
    <xf numFmtId="0" fontId="3" fillId="2" borderId="0" xfId="18" applyFont="1" applyFill="1" applyAlignment="1">
      <alignment horizontal="center" vertical="center"/>
    </xf>
    <xf numFmtId="38" fontId="1" fillId="2" borderId="39" xfId="2" applyFont="1" applyFill="1" applyBorder="1" applyAlignment="1">
      <alignment vertical="center"/>
    </xf>
    <xf numFmtId="0" fontId="1" fillId="2" borderId="16" xfId="21" applyFont="1" applyFill="1" applyBorder="1" applyAlignment="1">
      <alignment vertical="center"/>
    </xf>
    <xf numFmtId="0" fontId="1" fillId="2" borderId="16" xfId="21" applyFont="1" applyFill="1" applyBorder="1" applyAlignment="1">
      <alignment horizontal="left" vertical="center"/>
    </xf>
    <xf numFmtId="0" fontId="1" fillId="2" borderId="16" xfId="18" applyFont="1" applyFill="1" applyBorder="1" applyAlignment="1">
      <alignment vertical="center"/>
    </xf>
    <xf numFmtId="0" fontId="1" fillId="2" borderId="40" xfId="18" applyFont="1" applyFill="1" applyBorder="1" applyAlignment="1">
      <alignment vertical="center"/>
    </xf>
    <xf numFmtId="0" fontId="1" fillId="2" borderId="41" xfId="18" applyFont="1" applyFill="1" applyBorder="1" applyAlignment="1">
      <alignment vertical="center"/>
    </xf>
    <xf numFmtId="0" fontId="8" fillId="2" borderId="17" xfId="18" applyFont="1" applyFill="1" applyBorder="1" applyAlignment="1">
      <alignment vertical="center"/>
    </xf>
    <xf numFmtId="38" fontId="1" fillId="2" borderId="2" xfId="2" applyFont="1" applyFill="1" applyBorder="1" applyAlignment="1">
      <alignment vertical="center"/>
    </xf>
    <xf numFmtId="0" fontId="1" fillId="2" borderId="0" xfId="21" applyFont="1" applyFill="1" applyBorder="1" applyAlignment="1">
      <alignment vertical="center"/>
    </xf>
    <xf numFmtId="0" fontId="1" fillId="2" borderId="0" xfId="21" applyFont="1" applyFill="1" applyBorder="1" applyAlignment="1">
      <alignment horizontal="left" vertical="center"/>
    </xf>
    <xf numFmtId="0" fontId="1" fillId="2" borderId="7" xfId="18" applyFont="1" applyFill="1" applyBorder="1" applyAlignment="1">
      <alignment vertical="center"/>
    </xf>
    <xf numFmtId="176" fontId="1" fillId="2" borderId="3" xfId="18" applyNumberFormat="1" applyFont="1" applyFill="1" applyBorder="1" applyAlignment="1">
      <alignment horizontal="right" vertical="center"/>
    </xf>
    <xf numFmtId="179" fontId="8" fillId="2" borderId="4" xfId="18" applyNumberFormat="1" applyFont="1" applyFill="1" applyBorder="1" applyAlignment="1">
      <alignment horizontal="center" vertical="center"/>
    </xf>
    <xf numFmtId="0" fontId="1" fillId="2" borderId="2" xfId="18" applyFont="1" applyFill="1" applyBorder="1" applyAlignment="1">
      <alignment vertical="center"/>
    </xf>
    <xf numFmtId="0" fontId="1" fillId="2" borderId="2" xfId="20" applyFont="1" applyFill="1" applyBorder="1" applyAlignment="1">
      <alignment vertical="center"/>
    </xf>
    <xf numFmtId="0" fontId="1" fillId="2" borderId="0" xfId="20" applyFont="1" applyFill="1" applyBorder="1" applyAlignment="1">
      <alignment vertical="center"/>
    </xf>
    <xf numFmtId="178" fontId="8" fillId="2" borderId="4" xfId="18" applyNumberFormat="1" applyFont="1" applyFill="1" applyBorder="1" applyAlignment="1">
      <alignment horizontal="center" vertical="center"/>
    </xf>
    <xf numFmtId="38" fontId="1" fillId="2" borderId="0" xfId="2" applyFont="1" applyFill="1" applyBorder="1" applyAlignment="1">
      <alignment vertical="center"/>
    </xf>
    <xf numFmtId="0" fontId="1" fillId="2" borderId="12" xfId="18" applyFont="1" applyFill="1" applyBorder="1" applyAlignment="1">
      <alignment vertical="center"/>
    </xf>
    <xf numFmtId="0" fontId="1" fillId="2" borderId="13" xfId="18" applyFont="1" applyFill="1" applyBorder="1" applyAlignment="1">
      <alignment vertical="center"/>
    </xf>
    <xf numFmtId="38" fontId="1" fillId="2" borderId="13" xfId="2" applyFont="1" applyFill="1" applyBorder="1" applyAlignment="1">
      <alignment vertical="center"/>
    </xf>
    <xf numFmtId="0" fontId="1" fillId="2" borderId="13" xfId="20" applyFont="1" applyFill="1" applyBorder="1" applyAlignment="1">
      <alignment vertical="center"/>
    </xf>
    <xf numFmtId="0" fontId="1" fillId="2" borderId="30" xfId="18" applyFont="1" applyFill="1" applyBorder="1" applyAlignment="1">
      <alignment vertical="center"/>
    </xf>
    <xf numFmtId="176" fontId="1" fillId="2" borderId="5" xfId="18" applyNumberFormat="1" applyFont="1" applyFill="1" applyBorder="1" applyAlignment="1">
      <alignment horizontal="right" vertical="center"/>
    </xf>
    <xf numFmtId="179" fontId="8" fillId="2" borderId="6" xfId="18" applyNumberFormat="1" applyFont="1" applyFill="1" applyBorder="1" applyAlignment="1">
      <alignment horizontal="center" vertical="center"/>
    </xf>
    <xf numFmtId="176" fontId="1" fillId="2" borderId="3" xfId="18" applyNumberFormat="1" applyFont="1" applyFill="1" applyBorder="1" applyAlignment="1">
      <alignment horizontal="center" vertical="center"/>
    </xf>
    <xf numFmtId="0" fontId="8" fillId="2" borderId="4" xfId="18" applyFont="1" applyFill="1" applyBorder="1" applyAlignment="1">
      <alignment horizontal="center" vertical="center"/>
    </xf>
    <xf numFmtId="0" fontId="1" fillId="2" borderId="0" xfId="18" applyFont="1" applyFill="1" applyBorder="1" applyAlignment="1">
      <alignment horizontal="left" vertical="center"/>
    </xf>
    <xf numFmtId="0" fontId="1" fillId="2" borderId="13" xfId="18" applyFont="1" applyFill="1" applyBorder="1" applyAlignment="1">
      <alignment horizontal="left" vertical="center"/>
    </xf>
    <xf numFmtId="0" fontId="1" fillId="2" borderId="13" xfId="18" applyFont="1" applyFill="1" applyBorder="1" applyAlignment="1">
      <alignment horizontal="left" vertical="center"/>
    </xf>
    <xf numFmtId="0" fontId="1" fillId="2" borderId="0" xfId="18" applyFont="1" applyFill="1" applyBorder="1" applyAlignment="1">
      <alignment horizontal="left" vertical="center"/>
    </xf>
    <xf numFmtId="176" fontId="1" fillId="2" borderId="26" xfId="18" applyNumberFormat="1" applyFont="1" applyFill="1" applyBorder="1" applyAlignment="1">
      <alignment horizontal="right" vertical="center"/>
    </xf>
    <xf numFmtId="176" fontId="1" fillId="2" borderId="10" xfId="18" applyNumberFormat="1" applyFont="1" applyFill="1" applyBorder="1" applyAlignment="1">
      <alignment horizontal="right" vertical="center"/>
    </xf>
    <xf numFmtId="179" fontId="8" fillId="2" borderId="11" xfId="18" applyNumberFormat="1" applyFont="1" applyFill="1" applyBorder="1" applyAlignment="1">
      <alignment horizontal="center" vertical="center"/>
    </xf>
    <xf numFmtId="0" fontId="1" fillId="2" borderId="16" xfId="18" applyFont="1" applyFill="1" applyBorder="1" applyAlignment="1">
      <alignment horizontal="left" vertical="center"/>
    </xf>
    <xf numFmtId="176" fontId="1" fillId="2" borderId="0" xfId="18" applyNumberFormat="1" applyFont="1" applyFill="1" applyBorder="1" applyAlignment="1">
      <alignment horizontal="right" vertical="center"/>
    </xf>
    <xf numFmtId="179" fontId="8" fillId="2" borderId="16" xfId="18" applyNumberFormat="1" applyFont="1" applyFill="1" applyBorder="1" applyAlignment="1">
      <alignment horizontal="center" vertical="center"/>
    </xf>
    <xf numFmtId="0" fontId="1" fillId="2" borderId="18" xfId="18" applyFont="1" applyFill="1" applyBorder="1" applyAlignment="1">
      <alignment horizontal="left" vertical="center"/>
    </xf>
    <xf numFmtId="0" fontId="1" fillId="2" borderId="19" xfId="18" applyFont="1" applyFill="1" applyBorder="1" applyAlignment="1">
      <alignment horizontal="left" vertical="center"/>
    </xf>
    <xf numFmtId="176" fontId="1" fillId="2" borderId="20" xfId="18" applyNumberFormat="1" applyFont="1" applyFill="1" applyBorder="1" applyAlignment="1">
      <alignment horizontal="right" vertical="center"/>
    </xf>
    <xf numFmtId="179" fontId="8" fillId="2" borderId="22" xfId="18" applyNumberFormat="1" applyFont="1" applyFill="1" applyBorder="1" applyAlignment="1">
      <alignment horizontal="center" vertical="center"/>
    </xf>
    <xf numFmtId="0" fontId="1" fillId="2" borderId="24" xfId="18" applyFont="1" applyFill="1" applyBorder="1" applyAlignment="1">
      <alignment horizontal="left" vertical="center"/>
    </xf>
    <xf numFmtId="0" fontId="1" fillId="2" borderId="25" xfId="18" applyFont="1" applyFill="1" applyBorder="1" applyAlignment="1">
      <alignment horizontal="left" vertical="center"/>
    </xf>
    <xf numFmtId="0" fontId="1" fillId="2" borderId="31" xfId="18" applyFont="1" applyFill="1" applyBorder="1" applyAlignment="1">
      <alignment horizontal="left" vertical="center"/>
    </xf>
    <xf numFmtId="0" fontId="1" fillId="2" borderId="32" xfId="18" applyFont="1" applyFill="1" applyBorder="1" applyAlignment="1">
      <alignment horizontal="left" vertical="center"/>
    </xf>
    <xf numFmtId="176" fontId="1" fillId="2" borderId="8" xfId="18" applyNumberFormat="1" applyFont="1" applyFill="1" applyBorder="1" applyAlignment="1">
      <alignment horizontal="right" vertical="center"/>
    </xf>
    <xf numFmtId="179" fontId="8" fillId="2" borderId="9" xfId="18" applyNumberFormat="1" applyFont="1" applyFill="1" applyBorder="1" applyAlignment="1">
      <alignment horizontal="center" vertical="center"/>
    </xf>
    <xf numFmtId="0" fontId="1" fillId="2" borderId="14" xfId="18" applyFont="1" applyFill="1" applyBorder="1" applyAlignment="1">
      <alignment vertical="center"/>
    </xf>
    <xf numFmtId="0" fontId="1" fillId="2" borderId="15" xfId="18" applyFont="1" applyFill="1" applyBorder="1" applyAlignment="1">
      <alignment vertical="center"/>
    </xf>
    <xf numFmtId="38" fontId="1" fillId="2" borderId="15" xfId="2" applyFont="1" applyFill="1" applyBorder="1" applyAlignment="1">
      <alignment vertical="center"/>
    </xf>
    <xf numFmtId="0" fontId="1" fillId="2" borderId="15" xfId="20" applyFont="1" applyFill="1" applyBorder="1" applyAlignment="1">
      <alignment vertical="center"/>
    </xf>
    <xf numFmtId="38" fontId="7" fillId="2" borderId="0" xfId="2" applyFont="1" applyFill="1" applyBorder="1" applyAlignment="1">
      <alignment vertical="center"/>
    </xf>
    <xf numFmtId="0" fontId="7" fillId="2" borderId="0" xfId="20" applyFont="1" applyFill="1" applyBorder="1" applyAlignment="1">
      <alignment vertical="center"/>
    </xf>
    <xf numFmtId="0" fontId="7" fillId="2" borderId="0" xfId="21" applyFont="1" applyFill="1" applyBorder="1" applyAlignment="1">
      <alignment horizontal="left" vertical="center"/>
    </xf>
    <xf numFmtId="0" fontId="3" fillId="2" borderId="0" xfId="18" applyFont="1" applyFill="1" applyBorder="1" applyAlignment="1">
      <alignment vertical="center"/>
    </xf>
    <xf numFmtId="0" fontId="3" fillId="2" borderId="0" xfId="18" applyFont="1" applyFill="1" applyAlignment="1">
      <alignment horizontal="left" vertical="center"/>
    </xf>
    <xf numFmtId="0" fontId="7" fillId="2" borderId="0" xfId="18" applyFont="1" applyFill="1" applyBorder="1" applyAlignment="1">
      <alignment horizontal="left" vertical="center"/>
    </xf>
    <xf numFmtId="0" fontId="16" fillId="0" borderId="0" xfId="0" applyFont="1">
      <alignment vertical="center"/>
    </xf>
    <xf numFmtId="176" fontId="3" fillId="2" borderId="0" xfId="0" applyNumberFormat="1" applyFont="1" applyFill="1" applyBorder="1" applyAlignment="1">
      <alignment vertical="center"/>
    </xf>
    <xf numFmtId="0" fontId="1" fillId="0" borderId="0" xfId="14" applyFont="1" applyFill="1" applyBorder="1" applyAlignment="1">
      <alignment horizontal="right" vertical="center"/>
    </xf>
    <xf numFmtId="176" fontId="8" fillId="0" borderId="9" xfId="14" applyNumberFormat="1" applyFont="1" applyFill="1" applyBorder="1" applyAlignment="1">
      <alignment horizontal="center" vertical="center"/>
    </xf>
    <xf numFmtId="176" fontId="8" fillId="0" borderId="38" xfId="14" applyNumberFormat="1" applyFont="1" applyFill="1" applyBorder="1" applyAlignment="1">
      <alignment horizontal="center" vertical="center"/>
    </xf>
    <xf numFmtId="176" fontId="3" fillId="0" borderId="0" xfId="14" applyNumberFormat="1" applyFont="1" applyFill="1" applyAlignment="1">
      <alignment vertical="center"/>
    </xf>
    <xf numFmtId="176" fontId="1" fillId="2" borderId="0" xfId="0" applyNumberFormat="1" applyFont="1" applyFill="1" applyBorder="1">
      <alignment vertical="center"/>
    </xf>
    <xf numFmtId="176" fontId="1" fillId="0" borderId="3" xfId="19" applyNumberFormat="1" applyFont="1" applyFill="1" applyBorder="1" applyAlignment="1">
      <alignment horizontal="right" vertical="center"/>
    </xf>
    <xf numFmtId="176" fontId="8" fillId="0" borderId="4" xfId="19" applyNumberFormat="1" applyFont="1" applyFill="1" applyBorder="1" applyAlignment="1">
      <alignment horizontal="center" vertical="center"/>
    </xf>
    <xf numFmtId="176" fontId="8" fillId="2" borderId="4" xfId="19" applyNumberFormat="1" applyFont="1" applyFill="1" applyBorder="1" applyAlignment="1">
      <alignment horizontal="center" vertical="center"/>
    </xf>
    <xf numFmtId="176" fontId="8" fillId="2" borderId="11" xfId="19" applyNumberFormat="1" applyFont="1" applyFill="1" applyBorder="1" applyAlignment="1">
      <alignment horizontal="center" vertical="center"/>
    </xf>
    <xf numFmtId="0" fontId="1" fillId="2" borderId="13" xfId="18" applyFont="1" applyFill="1" applyBorder="1" applyAlignment="1">
      <alignment horizontal="left" vertical="center"/>
    </xf>
    <xf numFmtId="0" fontId="1" fillId="2" borderId="0" xfId="18" applyFont="1" applyFill="1" applyBorder="1" applyAlignment="1">
      <alignment horizontal="left" vertical="center"/>
    </xf>
    <xf numFmtId="0" fontId="1" fillId="2" borderId="16" xfId="18" applyFont="1" applyFill="1" applyBorder="1" applyAlignment="1">
      <alignment vertical="center"/>
    </xf>
    <xf numFmtId="0" fontId="1" fillId="2" borderId="40" xfId="18" applyFont="1" applyFill="1" applyBorder="1" applyAlignment="1">
      <alignment vertical="center"/>
    </xf>
    <xf numFmtId="0" fontId="1" fillId="2" borderId="24" xfId="18" applyFont="1" applyFill="1" applyBorder="1" applyAlignment="1">
      <alignment horizontal="left" vertical="center"/>
    </xf>
    <xf numFmtId="0" fontId="1" fillId="2" borderId="25" xfId="18" applyFont="1" applyFill="1" applyBorder="1" applyAlignment="1">
      <alignment horizontal="left" vertical="center"/>
    </xf>
    <xf numFmtId="0" fontId="25" fillId="0" borderId="0" xfId="5" applyFont="1">
      <alignment vertical="center"/>
    </xf>
    <xf numFmtId="0" fontId="26" fillId="0" borderId="0" xfId="5" applyFont="1" applyAlignment="1">
      <alignment vertical="top"/>
    </xf>
    <xf numFmtId="0" fontId="25" fillId="0" borderId="39" xfId="5" applyFont="1" applyBorder="1">
      <alignment vertical="center"/>
    </xf>
    <xf numFmtId="0" fontId="26" fillId="0" borderId="16" xfId="5" applyFont="1" applyBorder="1" applyAlignment="1">
      <alignment vertical="top"/>
    </xf>
    <xf numFmtId="0" fontId="25" fillId="0" borderId="16" xfId="5" applyFont="1" applyBorder="1">
      <alignment vertical="center"/>
    </xf>
    <xf numFmtId="0" fontId="25" fillId="0" borderId="17" xfId="5" applyFont="1" applyBorder="1">
      <alignment vertical="center"/>
    </xf>
    <xf numFmtId="0" fontId="25" fillId="0" borderId="2" xfId="5" applyFont="1" applyBorder="1">
      <alignment vertical="center"/>
    </xf>
    <xf numFmtId="0" fontId="25" fillId="0" borderId="42" xfId="5" applyFont="1" applyBorder="1">
      <alignment vertical="center"/>
    </xf>
    <xf numFmtId="0" fontId="25" fillId="0" borderId="43" xfId="5" applyFont="1" applyBorder="1">
      <alignment vertical="center"/>
    </xf>
    <xf numFmtId="0" fontId="25" fillId="0" borderId="44" xfId="5" applyFont="1" applyBorder="1">
      <alignment vertical="center"/>
    </xf>
    <xf numFmtId="0" fontId="25" fillId="0" borderId="0" xfId="5" applyFont="1" applyBorder="1">
      <alignment vertical="center"/>
    </xf>
    <xf numFmtId="0" fontId="25" fillId="0" borderId="4" xfId="5" applyFont="1" applyBorder="1">
      <alignment vertical="center"/>
    </xf>
    <xf numFmtId="0" fontId="25" fillId="0" borderId="45" xfId="5" applyFont="1" applyBorder="1">
      <alignment vertical="center"/>
    </xf>
    <xf numFmtId="0" fontId="25" fillId="0" borderId="46" xfId="5" applyFont="1" applyBorder="1">
      <alignment vertical="center"/>
    </xf>
    <xf numFmtId="0" fontId="25" fillId="0" borderId="47" xfId="5" applyFont="1" applyBorder="1">
      <alignment vertical="center"/>
    </xf>
    <xf numFmtId="0" fontId="25" fillId="0" borderId="3" xfId="5" applyFont="1" applyBorder="1">
      <alignment vertical="center"/>
    </xf>
    <xf numFmtId="0" fontId="25" fillId="0" borderId="26" xfId="5" applyFont="1" applyBorder="1">
      <alignment vertical="center"/>
    </xf>
    <xf numFmtId="0" fontId="25" fillId="0" borderId="25" xfId="5" applyFont="1" applyBorder="1">
      <alignment vertical="center"/>
    </xf>
    <xf numFmtId="0" fontId="25" fillId="0" borderId="34" xfId="5" applyFont="1" applyBorder="1">
      <alignment vertical="center"/>
    </xf>
    <xf numFmtId="0" fontId="25" fillId="0" borderId="35" xfId="5" applyFont="1" applyBorder="1" applyAlignment="1">
      <alignment vertical="center"/>
    </xf>
    <xf numFmtId="0" fontId="25" fillId="0" borderId="35" xfId="5" applyFont="1" applyBorder="1">
      <alignment vertical="center"/>
    </xf>
    <xf numFmtId="0" fontId="25" fillId="0" borderId="48" xfId="5" applyFont="1" applyBorder="1">
      <alignment vertical="center"/>
    </xf>
    <xf numFmtId="0" fontId="27" fillId="0" borderId="0" xfId="5" applyFont="1" applyBorder="1">
      <alignment vertical="center"/>
    </xf>
    <xf numFmtId="0" fontId="27" fillId="0" borderId="0" xfId="5" applyFont="1" applyBorder="1" applyAlignment="1">
      <alignment vertical="center"/>
    </xf>
    <xf numFmtId="0" fontId="25" fillId="0" borderId="0" xfId="5" applyFont="1" applyBorder="1" applyAlignment="1">
      <alignment vertical="center"/>
    </xf>
    <xf numFmtId="0" fontId="25" fillId="0" borderId="16" xfId="5" applyFont="1" applyBorder="1" applyAlignment="1"/>
    <xf numFmtId="0" fontId="25" fillId="0" borderId="17" xfId="5" applyFont="1" applyBorder="1" applyAlignment="1"/>
    <xf numFmtId="0" fontId="25" fillId="0" borderId="2" xfId="5" applyFont="1" applyBorder="1" applyAlignment="1"/>
    <xf numFmtId="0" fontId="25" fillId="0" borderId="0" xfId="5" applyFont="1" applyBorder="1" applyAlignment="1"/>
    <xf numFmtId="0" fontId="25" fillId="0" borderId="0" xfId="5" applyFont="1" applyBorder="1" applyAlignment="1">
      <alignment vertical="center" shrinkToFit="1"/>
    </xf>
    <xf numFmtId="0" fontId="25" fillId="0" borderId="4" xfId="5" applyFont="1" applyBorder="1" applyAlignment="1">
      <alignment vertical="center" shrinkToFit="1"/>
    </xf>
    <xf numFmtId="0" fontId="25" fillId="0" borderId="2" xfId="5" applyFont="1" applyBorder="1" applyAlignment="1">
      <alignment vertical="center" shrinkToFit="1"/>
    </xf>
    <xf numFmtId="0" fontId="25" fillId="0" borderId="4" xfId="5" applyFont="1" applyBorder="1" applyAlignment="1">
      <alignment horizontal="center" vertical="center" shrinkToFit="1"/>
    </xf>
    <xf numFmtId="0" fontId="25" fillId="0" borderId="0" xfId="5" applyFont="1" applyBorder="1" applyAlignment="1">
      <alignment horizontal="center" vertical="center" shrinkToFit="1"/>
    </xf>
    <xf numFmtId="0" fontId="25" fillId="0" borderId="2" xfId="5" applyFont="1" applyBorder="1" applyAlignment="1">
      <alignment horizontal="center" vertical="center" shrinkToFit="1"/>
    </xf>
    <xf numFmtId="0" fontId="25" fillId="0" borderId="35" xfId="5" applyFont="1" applyBorder="1" applyAlignment="1">
      <alignment horizontal="center" vertical="center" shrinkToFit="1"/>
    </xf>
    <xf numFmtId="0" fontId="25" fillId="0" borderId="38" xfId="5" applyFont="1" applyBorder="1" applyAlignment="1">
      <alignment horizontal="center" vertical="center" shrinkToFit="1"/>
    </xf>
    <xf numFmtId="0" fontId="25" fillId="0" borderId="4" xfId="5" applyFont="1" applyBorder="1" applyAlignment="1">
      <alignment vertical="center"/>
    </xf>
    <xf numFmtId="0" fontId="25" fillId="0" borderId="2" xfId="5" applyFont="1" applyBorder="1" applyAlignment="1">
      <alignment vertical="center"/>
    </xf>
    <xf numFmtId="0" fontId="25" fillId="0" borderId="0" xfId="5" applyFont="1" applyBorder="1" applyAlignment="1">
      <alignment vertical="center" textRotation="255"/>
    </xf>
    <xf numFmtId="0" fontId="25" fillId="0" borderId="49" xfId="5" applyFont="1" applyBorder="1" applyAlignment="1">
      <alignment vertical="center" textRotation="255"/>
    </xf>
    <xf numFmtId="0" fontId="25" fillId="0" borderId="49" xfId="5" applyFont="1" applyBorder="1">
      <alignment vertical="center"/>
    </xf>
    <xf numFmtId="0" fontId="25" fillId="0" borderId="38" xfId="5" applyFont="1" applyBorder="1">
      <alignment vertical="center"/>
    </xf>
    <xf numFmtId="0" fontId="25" fillId="0" borderId="49" xfId="5" applyFont="1" applyBorder="1" applyAlignment="1">
      <alignment vertical="center"/>
    </xf>
    <xf numFmtId="0" fontId="28" fillId="0" borderId="2" xfId="5" applyFont="1" applyBorder="1" applyAlignment="1">
      <alignment vertical="center" wrapText="1"/>
    </xf>
    <xf numFmtId="0" fontId="29" fillId="0" borderId="34" xfId="5" applyFont="1" applyBorder="1" applyAlignment="1">
      <alignment vertical="top" wrapText="1"/>
    </xf>
    <xf numFmtId="0" fontId="29" fillId="0" borderId="50" xfId="5" applyFont="1" applyBorder="1" applyAlignment="1">
      <alignment vertical="top" wrapText="1"/>
    </xf>
    <xf numFmtId="0" fontId="29" fillId="0" borderId="35" xfId="5" applyFont="1" applyBorder="1" applyAlignment="1">
      <alignment vertical="top" wrapText="1"/>
    </xf>
    <xf numFmtId="0" fontId="29" fillId="0" borderId="38" xfId="5" applyFont="1" applyBorder="1" applyAlignment="1">
      <alignment vertical="top" wrapText="1"/>
    </xf>
    <xf numFmtId="0" fontId="29" fillId="0" borderId="0" xfId="5" applyFont="1" applyBorder="1" applyAlignment="1">
      <alignment vertical="top" wrapText="1"/>
    </xf>
    <xf numFmtId="0" fontId="29" fillId="0" borderId="39" xfId="5" applyFont="1" applyBorder="1" applyAlignment="1">
      <alignment vertical="top" wrapText="1"/>
    </xf>
    <xf numFmtId="0" fontId="28" fillId="0" borderId="4" xfId="5" applyFont="1" applyBorder="1" applyAlignment="1">
      <alignment vertical="center"/>
    </xf>
    <xf numFmtId="0" fontId="28" fillId="0" borderId="2" xfId="5" applyFont="1" applyBorder="1" applyAlignment="1">
      <alignment vertical="center"/>
    </xf>
    <xf numFmtId="0" fontId="29" fillId="0" borderId="49" xfId="5" applyFont="1" applyBorder="1" applyAlignment="1">
      <alignment vertical="top" wrapText="1"/>
    </xf>
    <xf numFmtId="0" fontId="25" fillId="0" borderId="17" xfId="5" applyFont="1" applyBorder="1" applyAlignment="1">
      <alignment vertical="center" wrapText="1"/>
    </xf>
    <xf numFmtId="0" fontId="25" fillId="0" borderId="14" xfId="5" applyFont="1" applyBorder="1" applyAlignment="1">
      <alignment vertical="center" wrapText="1"/>
    </xf>
    <xf numFmtId="0" fontId="25" fillId="0" borderId="15" xfId="5" applyFont="1" applyBorder="1" applyAlignment="1">
      <alignment vertical="center" wrapText="1"/>
    </xf>
    <xf numFmtId="0" fontId="29" fillId="0" borderId="15" xfId="5" applyFont="1" applyBorder="1" applyAlignment="1">
      <alignment vertical="top" wrapText="1"/>
    </xf>
    <xf numFmtId="0" fontId="29" fillId="0" borderId="11" xfId="5" applyFont="1" applyBorder="1" applyAlignment="1">
      <alignment vertical="top" wrapText="1"/>
    </xf>
    <xf numFmtId="0" fontId="29" fillId="0" borderId="16" xfId="5" applyFont="1" applyBorder="1" applyAlignment="1">
      <alignment vertical="top" wrapText="1"/>
    </xf>
    <xf numFmtId="0" fontId="29" fillId="0" borderId="51" xfId="5" applyFont="1" applyBorder="1" applyAlignment="1">
      <alignment vertical="top" wrapText="1"/>
    </xf>
    <xf numFmtId="0" fontId="25" fillId="0" borderId="0" xfId="5" applyFont="1" applyBorder="1" applyAlignment="1">
      <alignment vertical="center" wrapText="1"/>
    </xf>
    <xf numFmtId="0" fontId="29" fillId="0" borderId="52" xfId="5" applyFont="1" applyBorder="1" applyAlignment="1">
      <alignment vertical="top" wrapText="1"/>
    </xf>
    <xf numFmtId="0" fontId="29" fillId="0" borderId="53" xfId="5" applyFont="1" applyBorder="1" applyAlignment="1">
      <alignment vertical="top" wrapText="1"/>
    </xf>
    <xf numFmtId="0" fontId="30" fillId="0" borderId="0" xfId="13" applyFont="1">
      <alignment vertical="center"/>
    </xf>
    <xf numFmtId="0" fontId="30" fillId="0" borderId="0" xfId="17" applyFont="1" applyFill="1" applyAlignment="1">
      <alignment vertical="center"/>
    </xf>
    <xf numFmtId="38" fontId="30" fillId="0" borderId="0" xfId="4" applyFont="1" applyFill="1" applyAlignment="1">
      <alignment vertical="center"/>
    </xf>
    <xf numFmtId="0" fontId="30" fillId="0" borderId="0" xfId="17" applyFont="1" applyFill="1" applyBorder="1" applyAlignment="1">
      <alignment vertical="center"/>
    </xf>
    <xf numFmtId="0" fontId="18" fillId="0" borderId="25" xfId="8" applyFont="1" applyFill="1" applyBorder="1" applyAlignment="1">
      <alignment vertical="center"/>
    </xf>
    <xf numFmtId="0" fontId="19" fillId="0" borderId="25" xfId="8" applyFont="1" applyFill="1" applyBorder="1" applyAlignment="1">
      <alignment vertical="center"/>
    </xf>
    <xf numFmtId="0" fontId="20" fillId="0" borderId="0" xfId="8" applyFont="1" applyFill="1" applyBorder="1">
      <alignment vertical="center"/>
    </xf>
    <xf numFmtId="0" fontId="21" fillId="0" borderId="0" xfId="17" applyFont="1" applyFill="1" applyBorder="1" applyAlignment="1">
      <alignment horizontal="right" vertical="center"/>
    </xf>
    <xf numFmtId="0" fontId="30" fillId="0" borderId="0" xfId="14" applyFont="1" applyFill="1" applyAlignment="1">
      <alignment vertical="center"/>
    </xf>
    <xf numFmtId="0" fontId="30" fillId="0" borderId="0" xfId="14" applyFont="1" applyFill="1" applyBorder="1" applyAlignment="1">
      <alignment vertical="center"/>
    </xf>
    <xf numFmtId="0" fontId="31" fillId="0" borderId="25" xfId="14" applyFont="1" applyFill="1" applyBorder="1" applyAlignment="1">
      <alignment vertical="center"/>
    </xf>
    <xf numFmtId="0" fontId="32" fillId="0" borderId="25" xfId="14" applyFont="1" applyFill="1" applyBorder="1" applyAlignment="1">
      <alignment vertical="center"/>
    </xf>
    <xf numFmtId="0" fontId="32" fillId="0" borderId="0" xfId="14" applyFont="1" applyFill="1" applyBorder="1" applyAlignment="1">
      <alignment horizontal="center" vertical="center"/>
    </xf>
    <xf numFmtId="0" fontId="33" fillId="0" borderId="0" xfId="14" applyFont="1" applyFill="1" applyBorder="1" applyAlignment="1">
      <alignment horizontal="right" vertical="center"/>
    </xf>
    <xf numFmtId="178" fontId="8" fillId="0" borderId="4" xfId="19" applyNumberFormat="1" applyFont="1" applyFill="1" applyBorder="1" applyAlignment="1">
      <alignment horizontal="center" vertical="center"/>
    </xf>
    <xf numFmtId="178" fontId="8" fillId="2" borderId="4" xfId="19" applyNumberFormat="1" applyFont="1" applyFill="1" applyBorder="1" applyAlignment="1">
      <alignment horizontal="center" vertical="center"/>
    </xf>
    <xf numFmtId="176" fontId="8" fillId="2" borderId="6" xfId="19" applyNumberFormat="1" applyFont="1" applyFill="1" applyBorder="1" applyAlignment="1">
      <alignment horizontal="center" vertical="center"/>
    </xf>
    <xf numFmtId="176" fontId="8" fillId="2" borderId="4" xfId="19" applyNumberFormat="1" applyFont="1" applyFill="1" applyBorder="1" applyAlignment="1">
      <alignment horizontal="right" vertical="center"/>
    </xf>
    <xf numFmtId="176" fontId="8" fillId="0" borderId="4" xfId="19" applyNumberFormat="1" applyFont="1" applyFill="1" applyBorder="1" applyAlignment="1">
      <alignment horizontal="right" vertical="center"/>
    </xf>
    <xf numFmtId="176" fontId="8" fillId="2" borderId="9" xfId="19" applyNumberFormat="1" applyFont="1" applyFill="1" applyBorder="1" applyAlignment="1">
      <alignment horizontal="center" vertical="center"/>
    </xf>
    <xf numFmtId="178" fontId="8" fillId="2" borderId="11" xfId="19" applyNumberFormat="1" applyFont="1" applyFill="1" applyBorder="1" applyAlignment="1">
      <alignment horizontal="center" vertical="center"/>
    </xf>
    <xf numFmtId="0" fontId="3" fillId="2" borderId="0" xfId="0" applyFont="1" applyFill="1" applyBorder="1" applyAlignment="1">
      <alignment vertical="center"/>
    </xf>
    <xf numFmtId="176" fontId="1" fillId="2" borderId="0" xfId="0" applyNumberFormat="1" applyFont="1" applyFill="1">
      <alignment vertical="center"/>
    </xf>
    <xf numFmtId="0" fontId="16" fillId="0" borderId="0" xfId="0" applyFont="1" applyAlignment="1">
      <alignment horizontal="left" vertical="top" wrapText="1"/>
    </xf>
    <xf numFmtId="0" fontId="16" fillId="0" borderId="0" xfId="0" applyFont="1" applyBorder="1" applyAlignment="1">
      <alignment vertical="center"/>
    </xf>
    <xf numFmtId="0" fontId="16" fillId="0" borderId="54" xfId="0" applyFont="1" applyBorder="1" applyAlignment="1">
      <alignment vertical="center"/>
    </xf>
    <xf numFmtId="38" fontId="16" fillId="0" borderId="0" xfId="1" applyFont="1" applyBorder="1" applyAlignment="1">
      <alignment vertical="center"/>
    </xf>
    <xf numFmtId="38" fontId="16" fillId="0" borderId="55" xfId="1" applyFont="1" applyBorder="1" applyAlignment="1">
      <alignment vertical="center"/>
    </xf>
    <xf numFmtId="38" fontId="16" fillId="0" borderId="56" xfId="1" applyFont="1" applyBorder="1" applyAlignment="1">
      <alignment vertical="center"/>
    </xf>
    <xf numFmtId="38" fontId="16" fillId="0" borderId="57" xfId="1" applyFont="1" applyBorder="1" applyAlignment="1">
      <alignment vertical="center"/>
    </xf>
    <xf numFmtId="38" fontId="16" fillId="0" borderId="54" xfId="1" applyFont="1" applyBorder="1" applyAlignment="1">
      <alignment vertical="center"/>
    </xf>
    <xf numFmtId="0" fontId="0" fillId="2" borderId="0" xfId="0" applyFont="1" applyFill="1" applyAlignment="1"/>
    <xf numFmtId="0" fontId="25" fillId="0" borderId="58" xfId="5" applyFont="1" applyBorder="1" applyAlignment="1">
      <alignment horizontal="center" vertical="center" textRotation="255"/>
    </xf>
    <xf numFmtId="0" fontId="25" fillId="0" borderId="59" xfId="5" applyFont="1" applyBorder="1" applyAlignment="1">
      <alignment horizontal="center" vertical="center" textRotation="255"/>
    </xf>
    <xf numFmtId="0" fontId="25" fillId="0" borderId="3" xfId="5" applyFont="1" applyBorder="1" applyAlignment="1">
      <alignment horizontal="center" vertical="center" textRotation="255"/>
    </xf>
    <xf numFmtId="0" fontId="25" fillId="0" borderId="7" xfId="5" applyFont="1" applyBorder="1" applyAlignment="1">
      <alignment horizontal="center" vertical="center" textRotation="255"/>
    </xf>
    <xf numFmtId="0" fontId="25" fillId="0" borderId="26" xfId="5" applyFont="1" applyBorder="1" applyAlignment="1">
      <alignment horizontal="center" vertical="center" textRotation="255"/>
    </xf>
    <xf numFmtId="0" fontId="25" fillId="0" borderId="27" xfId="5" applyFont="1" applyBorder="1" applyAlignment="1">
      <alignment horizontal="center" vertical="center" textRotation="255"/>
    </xf>
    <xf numFmtId="0" fontId="25" fillId="0" borderId="58" xfId="5" applyFont="1" applyBorder="1" applyAlignment="1">
      <alignment horizontal="center" vertical="center"/>
    </xf>
    <xf numFmtId="0" fontId="25" fillId="0" borderId="60" xfId="5" applyFont="1" applyBorder="1" applyAlignment="1">
      <alignment horizontal="center" vertical="center"/>
    </xf>
    <xf numFmtId="0" fontId="25" fillId="0" borderId="59" xfId="5" applyFont="1" applyBorder="1" applyAlignment="1">
      <alignment horizontal="center" vertical="center"/>
    </xf>
    <xf numFmtId="0" fontId="25" fillId="0" borderId="3" xfId="5" applyFont="1" applyBorder="1" applyAlignment="1">
      <alignment horizontal="center" vertical="center"/>
    </xf>
    <xf numFmtId="0" fontId="25" fillId="0" borderId="0" xfId="5" applyFont="1" applyBorder="1" applyAlignment="1">
      <alignment horizontal="center" vertical="center"/>
    </xf>
    <xf numFmtId="0" fontId="25" fillId="0" borderId="7" xfId="5" applyFont="1" applyBorder="1" applyAlignment="1">
      <alignment horizontal="center" vertical="center"/>
    </xf>
    <xf numFmtId="0" fontId="25" fillId="0" borderId="5" xfId="5" applyFont="1" applyBorder="1" applyAlignment="1">
      <alignment vertical="center" wrapText="1"/>
    </xf>
    <xf numFmtId="0" fontId="25" fillId="0" borderId="13" xfId="5" applyFont="1" applyBorder="1" applyAlignment="1">
      <alignment vertical="center"/>
    </xf>
    <xf numFmtId="0" fontId="25" fillId="0" borderId="30" xfId="5" applyFont="1" applyBorder="1" applyAlignment="1">
      <alignment vertical="center"/>
    </xf>
    <xf numFmtId="0" fontId="25" fillId="0" borderId="5" xfId="5" applyFont="1" applyBorder="1" applyAlignment="1">
      <alignment vertical="center"/>
    </xf>
    <xf numFmtId="0" fontId="25" fillId="0" borderId="58" xfId="5" applyFont="1" applyBorder="1" applyAlignment="1">
      <alignment vertical="center" wrapText="1"/>
    </xf>
    <xf numFmtId="0" fontId="25" fillId="0" borderId="60" xfId="5" applyFont="1" applyBorder="1" applyAlignment="1">
      <alignment vertical="center" wrapText="1"/>
    </xf>
    <xf numFmtId="0" fontId="25" fillId="0" borderId="59" xfId="5" applyFont="1" applyBorder="1" applyAlignment="1">
      <alignment vertical="center" wrapText="1"/>
    </xf>
    <xf numFmtId="0" fontId="25" fillId="0" borderId="3" xfId="5" applyFont="1" applyBorder="1" applyAlignment="1">
      <alignment vertical="center" wrapText="1"/>
    </xf>
    <xf numFmtId="0" fontId="25" fillId="0" borderId="0" xfId="5" applyFont="1" applyBorder="1" applyAlignment="1">
      <alignment vertical="center" wrapText="1"/>
    </xf>
    <xf numFmtId="0" fontId="25" fillId="0" borderId="7" xfId="5" applyFont="1" applyBorder="1" applyAlignment="1">
      <alignment vertical="center" wrapText="1"/>
    </xf>
    <xf numFmtId="0" fontId="25" fillId="0" borderId="26" xfId="5" applyFont="1" applyBorder="1" applyAlignment="1">
      <alignment vertical="center" wrapText="1"/>
    </xf>
    <xf numFmtId="0" fontId="25" fillId="0" borderId="25" xfId="5" applyFont="1" applyBorder="1" applyAlignment="1">
      <alignment vertical="center" wrapText="1"/>
    </xf>
    <xf numFmtId="0" fontId="25" fillId="0" borderId="27" xfId="5" applyFont="1" applyBorder="1" applyAlignment="1">
      <alignment vertical="center" wrapText="1"/>
    </xf>
    <xf numFmtId="0" fontId="25" fillId="0" borderId="62" xfId="5" applyFont="1" applyBorder="1" applyAlignment="1">
      <alignment horizontal="center" vertical="center"/>
    </xf>
    <xf numFmtId="0" fontId="25" fillId="0" borderId="43" xfId="5" applyFont="1" applyBorder="1" applyAlignment="1">
      <alignment horizontal="center" vertical="center"/>
    </xf>
    <xf numFmtId="0" fontId="25" fillId="0" borderId="44" xfId="5" applyFont="1" applyBorder="1" applyAlignment="1">
      <alignment horizontal="center" vertical="center"/>
    </xf>
    <xf numFmtId="0" fontId="25" fillId="0" borderId="63" xfId="5" applyFont="1" applyBorder="1" applyAlignment="1">
      <alignment horizontal="center" vertical="center"/>
    </xf>
    <xf numFmtId="0" fontId="25" fillId="0" borderId="46" xfId="5" applyFont="1" applyBorder="1" applyAlignment="1">
      <alignment horizontal="center" vertical="center"/>
    </xf>
    <xf numFmtId="0" fontId="25" fillId="0" borderId="47" xfId="5" applyFont="1" applyBorder="1" applyAlignment="1">
      <alignment horizontal="center" vertical="center"/>
    </xf>
    <xf numFmtId="0" fontId="25" fillId="0" borderId="61" xfId="5" applyFont="1" applyBorder="1" applyAlignment="1">
      <alignment horizontal="center" vertical="center" textRotation="255"/>
    </xf>
    <xf numFmtId="0" fontId="25" fillId="0" borderId="61" xfId="5" applyFont="1" applyBorder="1" applyAlignment="1">
      <alignment horizontal="center" vertical="center"/>
    </xf>
    <xf numFmtId="0" fontId="25" fillId="0" borderId="39" xfId="5" applyFont="1" applyBorder="1" applyAlignment="1">
      <alignment horizontal="center"/>
    </xf>
    <xf numFmtId="0" fontId="25" fillId="0" borderId="16" xfId="5" applyFont="1" applyBorder="1" applyAlignment="1">
      <alignment horizontal="center"/>
    </xf>
    <xf numFmtId="0" fontId="25" fillId="0" borderId="17" xfId="5" applyFont="1" applyBorder="1" applyAlignment="1">
      <alignment horizontal="center"/>
    </xf>
    <xf numFmtId="0" fontId="25" fillId="0" borderId="63" xfId="5" applyFont="1" applyBorder="1" applyAlignment="1">
      <alignment horizontal="center"/>
    </xf>
    <xf numFmtId="0" fontId="25" fillId="0" borderId="46" xfId="5" applyFont="1" applyBorder="1" applyAlignment="1">
      <alignment horizontal="center"/>
    </xf>
    <xf numFmtId="0" fontId="25" fillId="0" borderId="47" xfId="5" applyFont="1" applyBorder="1" applyAlignment="1">
      <alignment horizontal="center"/>
    </xf>
    <xf numFmtId="0" fontId="25" fillId="0" borderId="39" xfId="5" applyFont="1" applyBorder="1" applyAlignment="1">
      <alignment horizontal="center" vertical="center"/>
    </xf>
    <xf numFmtId="0" fontId="25" fillId="0" borderId="16" xfId="5" applyFont="1" applyBorder="1" applyAlignment="1">
      <alignment horizontal="center" vertical="center"/>
    </xf>
    <xf numFmtId="0" fontId="25" fillId="0" borderId="17" xfId="5" applyFont="1" applyBorder="1" applyAlignment="1">
      <alignment horizontal="center" vertical="center"/>
    </xf>
    <xf numFmtId="0" fontId="25" fillId="3" borderId="39" xfId="5" applyFont="1" applyFill="1" applyBorder="1" applyAlignment="1">
      <alignment horizontal="center" vertical="center" wrapText="1"/>
    </xf>
    <xf numFmtId="0" fontId="25" fillId="3" borderId="17" xfId="5" applyFont="1" applyFill="1" applyBorder="1" applyAlignment="1">
      <alignment horizontal="center" vertical="center" wrapText="1"/>
    </xf>
    <xf numFmtId="0" fontId="25" fillId="3" borderId="2" xfId="5" applyFont="1" applyFill="1" applyBorder="1" applyAlignment="1">
      <alignment horizontal="center" vertical="center" wrapText="1"/>
    </xf>
    <xf numFmtId="0" fontId="25" fillId="3" borderId="4" xfId="5" applyFont="1" applyFill="1" applyBorder="1" applyAlignment="1">
      <alignment horizontal="center" vertical="center" wrapText="1"/>
    </xf>
    <xf numFmtId="0" fontId="25" fillId="3" borderId="34" xfId="5" applyFont="1" applyFill="1" applyBorder="1" applyAlignment="1">
      <alignment horizontal="center" vertical="center" wrapText="1"/>
    </xf>
    <xf numFmtId="0" fontId="25" fillId="3" borderId="38" xfId="5" applyFont="1" applyFill="1" applyBorder="1" applyAlignment="1">
      <alignment horizontal="center" vertical="center" wrapText="1"/>
    </xf>
    <xf numFmtId="0" fontId="25" fillId="0" borderId="62" xfId="5" applyFont="1" applyBorder="1" applyAlignment="1">
      <alignment horizontal="center" vertical="center" shrinkToFit="1"/>
    </xf>
    <xf numFmtId="0" fontId="25" fillId="0" borderId="43" xfId="5" applyFont="1" applyBorder="1" applyAlignment="1">
      <alignment horizontal="center" vertical="center" shrinkToFit="1"/>
    </xf>
    <xf numFmtId="0" fontId="25" fillId="0" borderId="44" xfId="5" applyFont="1" applyBorder="1" applyAlignment="1">
      <alignment horizontal="center" vertical="center" shrinkToFit="1"/>
    </xf>
    <xf numFmtId="0" fontId="25" fillId="0" borderId="63" xfId="5" applyFont="1" applyBorder="1" applyAlignment="1">
      <alignment horizontal="center" vertical="center" shrinkToFit="1"/>
    </xf>
    <xf numFmtId="0" fontId="25" fillId="0" borderId="46" xfId="5" applyFont="1" applyBorder="1" applyAlignment="1">
      <alignment horizontal="center" vertical="center" shrinkToFit="1"/>
    </xf>
    <xf numFmtId="0" fontId="25" fillId="0" borderId="47" xfId="5" applyFont="1" applyBorder="1" applyAlignment="1">
      <alignment horizontal="center" vertical="center" shrinkToFit="1"/>
    </xf>
    <xf numFmtId="0" fontId="25" fillId="3" borderId="62" xfId="5" applyFont="1" applyFill="1" applyBorder="1" applyAlignment="1">
      <alignment horizontal="center" vertical="center"/>
    </xf>
    <xf numFmtId="0" fontId="25" fillId="3" borderId="43" xfId="5" applyFont="1" applyFill="1" applyBorder="1" applyAlignment="1">
      <alignment horizontal="center" vertical="center"/>
    </xf>
    <xf numFmtId="0" fontId="25" fillId="3" borderId="44" xfId="5" applyFont="1" applyFill="1" applyBorder="1" applyAlignment="1">
      <alignment horizontal="center" vertical="center"/>
    </xf>
    <xf numFmtId="0" fontId="25" fillId="3" borderId="63" xfId="5" applyFont="1" applyFill="1" applyBorder="1" applyAlignment="1">
      <alignment horizontal="center" vertical="center"/>
    </xf>
    <xf numFmtId="0" fontId="25" fillId="3" borderId="46" xfId="5" applyFont="1" applyFill="1" applyBorder="1" applyAlignment="1">
      <alignment horizontal="center" vertical="center"/>
    </xf>
    <xf numFmtId="0" fontId="25" fillId="3" borderId="47" xfId="5" applyFont="1" applyFill="1" applyBorder="1" applyAlignment="1">
      <alignment horizontal="center" vertical="center"/>
    </xf>
    <xf numFmtId="0" fontId="25" fillId="0" borderId="0" xfId="5" applyFont="1" applyAlignment="1">
      <alignment horizontal="left" vertical="center"/>
    </xf>
    <xf numFmtId="0" fontId="25" fillId="3" borderId="39" xfId="5" applyFont="1" applyFill="1" applyBorder="1" applyAlignment="1">
      <alignment horizontal="center" vertical="center"/>
    </xf>
    <xf numFmtId="0" fontId="25" fillId="3" borderId="16" xfId="5" applyFont="1" applyFill="1" applyBorder="1" applyAlignment="1">
      <alignment horizontal="center" vertical="center"/>
    </xf>
    <xf numFmtId="0" fontId="25" fillId="3" borderId="17" xfId="5" applyFont="1" applyFill="1" applyBorder="1" applyAlignment="1">
      <alignment horizontal="center" vertical="center"/>
    </xf>
    <xf numFmtId="0" fontId="25" fillId="3" borderId="2" xfId="5" applyFont="1" applyFill="1" applyBorder="1" applyAlignment="1">
      <alignment horizontal="center" vertical="center"/>
    </xf>
    <xf numFmtId="0" fontId="25" fillId="3" borderId="0" xfId="5" applyFont="1" applyFill="1" applyBorder="1" applyAlignment="1">
      <alignment horizontal="center" vertical="center"/>
    </xf>
    <xf numFmtId="0" fontId="25" fillId="3" borderId="4" xfId="5" applyFont="1" applyFill="1" applyBorder="1" applyAlignment="1">
      <alignment horizontal="center" vertical="center"/>
    </xf>
    <xf numFmtId="0" fontId="25" fillId="3" borderId="34" xfId="5" applyFont="1" applyFill="1" applyBorder="1" applyAlignment="1">
      <alignment horizontal="center" vertical="center"/>
    </xf>
    <xf numFmtId="0" fontId="25" fillId="3" borderId="35" xfId="5" applyFont="1" applyFill="1" applyBorder="1" applyAlignment="1">
      <alignment horizontal="center" vertical="center"/>
    </xf>
    <xf numFmtId="0" fontId="25" fillId="3" borderId="38" xfId="5" applyFont="1" applyFill="1" applyBorder="1" applyAlignment="1">
      <alignment horizontal="center" vertical="center"/>
    </xf>
    <xf numFmtId="0" fontId="25" fillId="0" borderId="16" xfId="5" quotePrefix="1" applyFont="1" applyBorder="1" applyAlignment="1">
      <alignment horizontal="center" vertical="center" wrapText="1"/>
    </xf>
    <xf numFmtId="0" fontId="25" fillId="0" borderId="16" xfId="5" applyFont="1" applyBorder="1" applyAlignment="1">
      <alignment horizontal="center" vertical="center" wrapText="1"/>
    </xf>
    <xf numFmtId="0" fontId="25" fillId="0" borderId="0" xfId="5" applyFont="1" applyBorder="1" applyAlignment="1">
      <alignment horizontal="center" vertical="center" wrapText="1"/>
    </xf>
    <xf numFmtId="0" fontId="25" fillId="0" borderId="0" xfId="5" applyFont="1" applyBorder="1" applyAlignment="1">
      <alignment horizontal="left" vertical="top" wrapText="1"/>
    </xf>
    <xf numFmtId="0" fontId="25" fillId="0" borderId="52" xfId="5" applyFont="1" applyBorder="1" applyAlignment="1">
      <alignment horizontal="left" vertical="top" wrapText="1"/>
    </xf>
    <xf numFmtId="38" fontId="1" fillId="0" borderId="12" xfId="2" applyFont="1" applyFill="1" applyBorder="1" applyAlignment="1">
      <alignment horizontal="center" vertical="center"/>
    </xf>
    <xf numFmtId="38" fontId="1" fillId="0" borderId="13"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0" xfId="2" applyFont="1" applyFill="1" applyBorder="1" applyAlignment="1">
      <alignment horizontal="center" vertical="center"/>
    </xf>
    <xf numFmtId="0" fontId="1" fillId="0" borderId="31" xfId="19" applyFont="1" applyFill="1" applyBorder="1" applyAlignment="1">
      <alignment horizontal="center" vertical="center"/>
    </xf>
    <xf numFmtId="0" fontId="1" fillId="0" borderId="32" xfId="19" applyFont="1" applyFill="1" applyBorder="1" applyAlignment="1">
      <alignment horizontal="center" vertical="center"/>
    </xf>
    <xf numFmtId="0" fontId="1" fillId="0" borderId="33" xfId="19" applyFont="1" applyFill="1" applyBorder="1" applyAlignment="1">
      <alignment horizontal="center" vertical="center"/>
    </xf>
    <xf numFmtId="38" fontId="1" fillId="0" borderId="14" xfId="2" applyFont="1" applyFill="1" applyBorder="1" applyAlignment="1">
      <alignment horizontal="center" vertical="center"/>
    </xf>
    <xf numFmtId="38" fontId="1" fillId="0" borderId="15" xfId="2" applyFont="1" applyFill="1" applyBorder="1" applyAlignment="1">
      <alignment horizontal="center" vertical="center"/>
    </xf>
    <xf numFmtId="38" fontId="1" fillId="0" borderId="64" xfId="2" applyFont="1" applyFill="1" applyBorder="1" applyAlignment="1">
      <alignment horizontal="center" vertical="center"/>
    </xf>
    <xf numFmtId="0" fontId="1" fillId="0" borderId="14" xfId="19" applyFont="1" applyFill="1" applyBorder="1" applyAlignment="1">
      <alignment horizontal="center" vertical="center"/>
    </xf>
    <xf numFmtId="0" fontId="1" fillId="0" borderId="15" xfId="19" applyFont="1" applyFill="1" applyBorder="1" applyAlignment="1">
      <alignment horizontal="center" vertical="center"/>
    </xf>
    <xf numFmtId="0" fontId="1" fillId="0" borderId="64" xfId="19" applyFont="1" applyFill="1" applyBorder="1" applyAlignment="1">
      <alignment horizontal="center" vertical="center"/>
    </xf>
    <xf numFmtId="0" fontId="5" fillId="0" borderId="0" xfId="19" applyFont="1" applyFill="1" applyBorder="1" applyAlignment="1">
      <alignment horizontal="center"/>
    </xf>
    <xf numFmtId="0" fontId="6" fillId="0" borderId="0" xfId="19" applyFont="1" applyAlignment="1">
      <alignment horizontal="center" vertical="center"/>
    </xf>
    <xf numFmtId="0" fontId="1" fillId="0" borderId="15" xfId="19" applyFont="1" applyFill="1" applyBorder="1" applyAlignment="1">
      <alignment vertical="center"/>
    </xf>
    <xf numFmtId="0" fontId="1" fillId="0" borderId="10" xfId="19" applyFont="1" applyFill="1" applyBorder="1" applyAlignment="1">
      <alignment horizontal="center" vertical="center"/>
    </xf>
    <xf numFmtId="0" fontId="1" fillId="0" borderId="11" xfId="19"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176" fontId="1" fillId="0" borderId="69" xfId="14" applyNumberFormat="1" applyFont="1" applyFill="1" applyBorder="1" applyAlignment="1">
      <alignment horizontal="center" vertical="center"/>
    </xf>
    <xf numFmtId="176" fontId="1" fillId="0" borderId="70" xfId="14" applyNumberFormat="1" applyFont="1" applyFill="1" applyBorder="1" applyAlignment="1">
      <alignment horizontal="center" vertical="center"/>
    </xf>
    <xf numFmtId="176" fontId="1" fillId="0" borderId="67" xfId="14" applyNumberFormat="1" applyFont="1" applyFill="1" applyBorder="1" applyAlignment="1">
      <alignment horizontal="right" vertical="center"/>
    </xf>
    <xf numFmtId="176" fontId="1" fillId="0" borderId="68" xfId="14" applyNumberFormat="1" applyFont="1" applyFill="1" applyBorder="1" applyAlignment="1">
      <alignment horizontal="right" vertical="center"/>
    </xf>
    <xf numFmtId="176" fontId="1" fillId="0" borderId="65" xfId="14" applyNumberFormat="1" applyFont="1" applyFill="1" applyBorder="1" applyAlignment="1">
      <alignment horizontal="center" vertical="center"/>
    </xf>
    <xf numFmtId="176" fontId="1" fillId="0" borderId="66" xfId="14" applyNumberFormat="1" applyFont="1" applyFill="1" applyBorder="1" applyAlignment="1">
      <alignment horizontal="center" vertical="center"/>
    </xf>
    <xf numFmtId="180" fontId="1" fillId="0" borderId="67" xfId="14" applyNumberFormat="1" applyFont="1" applyFill="1" applyBorder="1" applyAlignment="1">
      <alignment horizontal="center" vertical="center"/>
    </xf>
    <xf numFmtId="180" fontId="1" fillId="0" borderId="70" xfId="14" applyNumberFormat="1" applyFont="1" applyFill="1" applyBorder="1" applyAlignment="1">
      <alignment horizontal="center" vertical="center"/>
    </xf>
    <xf numFmtId="180" fontId="1" fillId="0" borderId="69" xfId="14" applyNumberFormat="1" applyFont="1" applyFill="1" applyBorder="1" applyAlignment="1">
      <alignment horizontal="center" vertical="center"/>
    </xf>
    <xf numFmtId="180" fontId="1" fillId="0" borderId="71" xfId="14" applyNumberFormat="1" applyFont="1" applyFill="1" applyBorder="1" applyAlignment="1">
      <alignment horizontal="right" vertical="center"/>
    </xf>
    <xf numFmtId="0" fontId="1" fillId="0" borderId="72" xfId="14" applyFont="1" applyBorder="1" applyAlignment="1">
      <alignment horizontal="right" vertical="center"/>
    </xf>
    <xf numFmtId="180" fontId="1" fillId="0" borderId="68" xfId="14" applyNumberFormat="1" applyFont="1" applyFill="1" applyBorder="1" applyAlignment="1">
      <alignment horizontal="center" vertical="center"/>
    </xf>
    <xf numFmtId="180" fontId="1" fillId="0" borderId="73" xfId="14" applyNumberFormat="1" applyFont="1" applyFill="1" applyBorder="1" applyAlignment="1">
      <alignment horizontal="center" vertical="center"/>
    </xf>
    <xf numFmtId="180" fontId="1" fillId="0" borderId="74" xfId="14" applyNumberFormat="1" applyFont="1" applyFill="1" applyBorder="1" applyAlignment="1">
      <alignment horizontal="center" vertical="center"/>
    </xf>
    <xf numFmtId="180" fontId="1" fillId="0" borderId="75" xfId="14" applyNumberFormat="1" applyFont="1" applyFill="1" applyBorder="1" applyAlignment="1">
      <alignment horizontal="center" vertical="center"/>
    </xf>
    <xf numFmtId="180" fontId="1" fillId="0" borderId="76" xfId="14" applyNumberFormat="1" applyFont="1" applyFill="1" applyBorder="1" applyAlignment="1">
      <alignment horizontal="center" vertical="center"/>
    </xf>
    <xf numFmtId="176" fontId="1" fillId="0" borderId="77" xfId="14" applyNumberFormat="1" applyFont="1" applyFill="1" applyBorder="1" applyAlignment="1">
      <alignment horizontal="center" vertical="center"/>
    </xf>
    <xf numFmtId="176" fontId="1" fillId="0" borderId="78" xfId="14" applyNumberFormat="1" applyFont="1" applyFill="1" applyBorder="1" applyAlignment="1">
      <alignment horizontal="center" vertical="center"/>
    </xf>
    <xf numFmtId="0" fontId="5" fillId="0" borderId="0" xfId="14" applyFont="1" applyFill="1" applyBorder="1" applyAlignment="1">
      <alignment horizontal="center"/>
    </xf>
    <xf numFmtId="0" fontId="6" fillId="0" borderId="0" xfId="14" applyFont="1" applyFill="1" applyBorder="1" applyAlignment="1">
      <alignment horizontal="center"/>
    </xf>
    <xf numFmtId="0" fontId="1" fillId="0" borderId="39" xfId="14" applyFont="1" applyFill="1" applyBorder="1" applyAlignment="1">
      <alignment horizontal="center" vertical="center"/>
    </xf>
    <xf numFmtId="0" fontId="1" fillId="0" borderId="16" xfId="14" applyFont="1" applyFill="1" applyBorder="1" applyAlignment="1">
      <alignment horizontal="center" vertical="center"/>
    </xf>
    <xf numFmtId="0" fontId="1" fillId="0" borderId="40" xfId="14" applyFont="1" applyFill="1" applyBorder="1" applyAlignment="1">
      <alignment horizontal="center" vertical="center"/>
    </xf>
    <xf numFmtId="0" fontId="1" fillId="0" borderId="34" xfId="14" applyFont="1" applyFill="1" applyBorder="1" applyAlignment="1">
      <alignment horizontal="center" vertical="center"/>
    </xf>
    <xf numFmtId="0" fontId="1" fillId="0" borderId="35" xfId="14" applyFont="1" applyFill="1" applyBorder="1" applyAlignment="1">
      <alignment horizontal="center" vertical="center"/>
    </xf>
    <xf numFmtId="0" fontId="1" fillId="0" borderId="37" xfId="14" applyFont="1" applyFill="1" applyBorder="1" applyAlignment="1">
      <alignment horizontal="center" vertical="center"/>
    </xf>
    <xf numFmtId="0" fontId="1" fillId="0" borderId="41" xfId="14" applyFont="1" applyFill="1" applyBorder="1" applyAlignment="1">
      <alignment horizontal="center" vertical="center"/>
    </xf>
    <xf numFmtId="0" fontId="1" fillId="0" borderId="36" xfId="14" applyFont="1" applyFill="1" applyBorder="1" applyAlignment="1">
      <alignment horizontal="center" vertical="center"/>
    </xf>
    <xf numFmtId="0" fontId="1" fillId="0" borderId="8" xfId="14" applyFont="1" applyFill="1" applyBorder="1" applyAlignment="1">
      <alignment horizontal="center" vertical="center" wrapText="1"/>
    </xf>
    <xf numFmtId="0" fontId="1" fillId="0" borderId="33" xfId="14" applyFont="1" applyBorder="1" applyAlignment="1">
      <alignment horizontal="center" vertical="center" wrapText="1"/>
    </xf>
    <xf numFmtId="0" fontId="1" fillId="0" borderId="9" xfId="14" applyFont="1" applyBorder="1" applyAlignment="1">
      <alignment horizontal="center" vertical="center" wrapText="1"/>
    </xf>
    <xf numFmtId="0" fontId="1" fillId="0" borderId="32" xfId="14" applyFont="1" applyFill="1" applyBorder="1" applyAlignment="1">
      <alignment horizontal="center" vertical="center" wrapText="1"/>
    </xf>
    <xf numFmtId="0" fontId="1" fillId="0" borderId="9" xfId="14" applyFont="1" applyFill="1" applyBorder="1" applyAlignment="1">
      <alignment horizontal="center" vertical="center" wrapText="1"/>
    </xf>
    <xf numFmtId="0" fontId="1" fillId="2" borderId="12" xfId="18" applyFont="1" applyFill="1" applyBorder="1" applyAlignment="1">
      <alignment horizontal="left" vertical="center"/>
    </xf>
    <xf numFmtId="0" fontId="1" fillId="2" borderId="13" xfId="18" applyFont="1" applyFill="1" applyBorder="1" applyAlignment="1">
      <alignment horizontal="left" vertical="center"/>
    </xf>
    <xf numFmtId="0" fontId="1" fillId="2" borderId="30" xfId="18" applyFont="1" applyFill="1" applyBorder="1" applyAlignment="1">
      <alignment horizontal="left" vertical="center"/>
    </xf>
    <xf numFmtId="0" fontId="1" fillId="2" borderId="2" xfId="18" applyFont="1" applyFill="1" applyBorder="1" applyAlignment="1">
      <alignment horizontal="left" vertical="center"/>
    </xf>
    <xf numFmtId="0" fontId="1" fillId="2" borderId="0" xfId="18" applyFont="1" applyFill="1" applyBorder="1" applyAlignment="1">
      <alignment horizontal="left" vertical="center"/>
    </xf>
    <xf numFmtId="0" fontId="1" fillId="2" borderId="7" xfId="18" applyFont="1" applyFill="1" applyBorder="1" applyAlignment="1">
      <alignment horizontal="left" vertical="center"/>
    </xf>
    <xf numFmtId="0" fontId="1" fillId="2" borderId="14" xfId="18" applyFont="1" applyFill="1" applyBorder="1" applyAlignment="1">
      <alignment horizontal="left" vertical="center"/>
    </xf>
    <xf numFmtId="0" fontId="1" fillId="2" borderId="15" xfId="18" applyFont="1" applyFill="1" applyBorder="1" applyAlignment="1">
      <alignment horizontal="left" vertical="center"/>
    </xf>
    <xf numFmtId="0" fontId="1" fillId="2" borderId="64" xfId="18" applyFont="1" applyFill="1" applyBorder="1" applyAlignment="1">
      <alignment horizontal="left" vertical="center"/>
    </xf>
    <xf numFmtId="0" fontId="5" fillId="2" borderId="0" xfId="18" applyFont="1" applyFill="1" applyAlignment="1">
      <alignment horizontal="center" vertical="center"/>
    </xf>
    <xf numFmtId="0" fontId="6" fillId="2" borderId="0" xfId="18" applyFont="1" applyFill="1" applyBorder="1" applyAlignment="1">
      <alignment horizontal="center" vertical="center"/>
    </xf>
    <xf numFmtId="0" fontId="1" fillId="2" borderId="39" xfId="18" applyFont="1" applyFill="1" applyBorder="1" applyAlignment="1">
      <alignment horizontal="center" vertical="center"/>
    </xf>
    <xf numFmtId="0" fontId="1" fillId="2" borderId="16" xfId="18" applyFont="1" applyFill="1" applyBorder="1" applyAlignment="1">
      <alignment horizontal="center" vertical="center"/>
    </xf>
    <xf numFmtId="0" fontId="1" fillId="2" borderId="16" xfId="18" applyFont="1" applyFill="1" applyBorder="1" applyAlignment="1">
      <alignment vertical="center"/>
    </xf>
    <xf numFmtId="0" fontId="1" fillId="2" borderId="40" xfId="18" applyFont="1" applyFill="1" applyBorder="1" applyAlignment="1">
      <alignment vertical="center"/>
    </xf>
    <xf numFmtId="0" fontId="1" fillId="2" borderId="34" xfId="18" applyFont="1" applyFill="1" applyBorder="1" applyAlignment="1">
      <alignment vertical="center"/>
    </xf>
    <xf numFmtId="0" fontId="1" fillId="2" borderId="35" xfId="18" applyFont="1" applyFill="1" applyBorder="1" applyAlignment="1">
      <alignment vertical="center"/>
    </xf>
    <xf numFmtId="0" fontId="1" fillId="2" borderId="37" xfId="18" applyFont="1" applyFill="1" applyBorder="1" applyAlignment="1">
      <alignment vertical="center"/>
    </xf>
    <xf numFmtId="0" fontId="1" fillId="2" borderId="41" xfId="18" applyFont="1" applyFill="1" applyBorder="1" applyAlignment="1">
      <alignment horizontal="center" vertical="center"/>
    </xf>
    <xf numFmtId="0" fontId="1" fillId="2" borderId="17" xfId="18" applyFont="1" applyFill="1" applyBorder="1" applyAlignment="1">
      <alignment horizontal="center" vertical="center"/>
    </xf>
    <xf numFmtId="0" fontId="1" fillId="2" borderId="36" xfId="18" applyFont="1" applyFill="1" applyBorder="1" applyAlignment="1">
      <alignment horizontal="center" vertical="center"/>
    </xf>
    <xf numFmtId="0" fontId="1" fillId="2" borderId="38" xfId="18" applyFont="1" applyFill="1" applyBorder="1" applyAlignment="1">
      <alignment horizontal="center" vertical="center"/>
    </xf>
    <xf numFmtId="0" fontId="1" fillId="2" borderId="24" xfId="18" applyFont="1" applyFill="1" applyBorder="1" applyAlignment="1">
      <alignment horizontal="left" vertical="center"/>
    </xf>
    <xf numFmtId="0" fontId="1" fillId="2" borderId="25" xfId="18" applyFont="1" applyFill="1" applyBorder="1" applyAlignment="1">
      <alignment horizontal="left" vertical="center"/>
    </xf>
    <xf numFmtId="0" fontId="1" fillId="2" borderId="27" xfId="18" applyFont="1" applyFill="1" applyBorder="1" applyAlignment="1">
      <alignment horizontal="left" vertical="center"/>
    </xf>
    <xf numFmtId="0" fontId="20" fillId="0" borderId="61" xfId="8" applyFont="1" applyFill="1" applyBorder="1" applyAlignment="1">
      <alignment horizontal="center" vertical="center" wrapText="1"/>
    </xf>
    <xf numFmtId="0" fontId="20" fillId="0" borderId="5" xfId="8" applyFont="1" applyFill="1" applyBorder="1" applyAlignment="1">
      <alignment horizontal="center" vertical="center" wrapText="1"/>
    </xf>
    <xf numFmtId="0" fontId="20" fillId="0" borderId="30" xfId="8" applyFont="1" applyFill="1" applyBorder="1" applyAlignment="1">
      <alignment horizontal="center" vertical="center" wrapText="1"/>
    </xf>
    <xf numFmtId="0" fontId="20" fillId="0" borderId="61" xfId="8" applyFont="1" applyFill="1" applyBorder="1" applyAlignment="1">
      <alignment horizontal="left" vertical="center" wrapText="1"/>
    </xf>
    <xf numFmtId="176" fontId="20" fillId="0" borderId="5" xfId="8" applyNumberFormat="1" applyFont="1" applyFill="1" applyBorder="1" applyAlignment="1">
      <alignment horizontal="right" vertical="center" wrapText="1"/>
    </xf>
    <xf numFmtId="176" fontId="20" fillId="0" borderId="30" xfId="8" applyNumberFormat="1" applyFont="1" applyFill="1" applyBorder="1" applyAlignment="1">
      <alignment horizontal="right" vertical="center" wrapText="1"/>
    </xf>
    <xf numFmtId="0" fontId="20" fillId="0" borderId="61" xfId="8" applyFont="1" applyFill="1" applyBorder="1" applyAlignment="1">
      <alignment horizontal="left" vertical="center"/>
    </xf>
    <xf numFmtId="0" fontId="34" fillId="0" borderId="61" xfId="14" applyFont="1" applyFill="1" applyBorder="1" applyAlignment="1">
      <alignment horizontal="left" vertical="center"/>
    </xf>
    <xf numFmtId="0" fontId="20" fillId="0" borderId="5" xfId="8" applyFont="1" applyFill="1" applyBorder="1" applyAlignment="1">
      <alignment horizontal="center" vertical="center"/>
    </xf>
    <xf numFmtId="0" fontId="20" fillId="0" borderId="30" xfId="8" applyFont="1" applyFill="1" applyBorder="1" applyAlignment="1">
      <alignment horizontal="center" vertical="center"/>
    </xf>
    <xf numFmtId="0" fontId="20" fillId="0" borderId="5" xfId="8" applyFont="1" applyFill="1" applyBorder="1" applyAlignment="1">
      <alignment horizontal="left" vertical="center" wrapText="1"/>
    </xf>
    <xf numFmtId="0" fontId="20" fillId="0" borderId="30" xfId="8" applyFont="1" applyFill="1" applyBorder="1" applyAlignment="1">
      <alignment horizontal="left" vertical="center" wrapText="1"/>
    </xf>
    <xf numFmtId="0" fontId="20" fillId="0" borderId="5" xfId="8" applyFont="1" applyFill="1" applyBorder="1" applyAlignment="1">
      <alignment horizontal="left" vertical="center"/>
    </xf>
    <xf numFmtId="0" fontId="20" fillId="0" borderId="30" xfId="8" applyFont="1" applyFill="1" applyBorder="1" applyAlignment="1">
      <alignment horizontal="left" vertical="center"/>
    </xf>
    <xf numFmtId="0" fontId="34" fillId="0" borderId="5" xfId="17" applyFont="1" applyFill="1" applyBorder="1" applyAlignment="1">
      <alignment horizontal="left" vertical="center"/>
    </xf>
    <xf numFmtId="0" fontId="34" fillId="0" borderId="30" xfId="17" applyFont="1" applyFill="1" applyBorder="1" applyAlignment="1">
      <alignment horizontal="left" vertical="center"/>
    </xf>
    <xf numFmtId="0" fontId="20" fillId="0" borderId="61" xfId="8" applyFont="1" applyFill="1" applyBorder="1" applyAlignment="1">
      <alignment horizontal="center" vertical="center"/>
    </xf>
    <xf numFmtId="0" fontId="16" fillId="0" borderId="0" xfId="0" applyFont="1">
      <alignment vertical="center"/>
    </xf>
    <xf numFmtId="0" fontId="16" fillId="0" borderId="0" xfId="0" applyFont="1" applyAlignment="1">
      <alignment horizontal="left" vertical="top" wrapText="1"/>
    </xf>
    <xf numFmtId="0" fontId="16" fillId="0" borderId="0" xfId="0" applyFont="1" applyAlignment="1">
      <alignment horizontal="left" vertical="top" wrapText="1" indent="2"/>
    </xf>
    <xf numFmtId="0" fontId="16" fillId="0" borderId="0" xfId="0" applyFont="1" applyAlignment="1">
      <alignment horizontal="left" vertical="top" wrapText="1" indent="4"/>
    </xf>
    <xf numFmtId="0" fontId="16" fillId="0" borderId="0" xfId="0" applyFont="1" applyAlignment="1">
      <alignment horizontal="left" vertical="top" indent="5"/>
    </xf>
    <xf numFmtId="0" fontId="16" fillId="0" borderId="20" xfId="0" applyFont="1" applyBorder="1" applyAlignment="1">
      <alignment vertical="center"/>
    </xf>
    <xf numFmtId="0" fontId="16" fillId="0" borderId="21" xfId="0" applyFont="1" applyBorder="1" applyAlignment="1">
      <alignment vertical="center"/>
    </xf>
    <xf numFmtId="0" fontId="16" fillId="0" borderId="19" xfId="0" applyFont="1" applyBorder="1" applyAlignment="1">
      <alignment vertical="center"/>
    </xf>
    <xf numFmtId="0" fontId="16" fillId="0" borderId="22" xfId="0" applyFont="1" applyBorder="1" applyAlignment="1">
      <alignment vertical="center"/>
    </xf>
    <xf numFmtId="0" fontId="16" fillId="0" borderId="0" xfId="0" applyFont="1" applyAlignment="1">
      <alignment horizontal="left" vertical="center"/>
    </xf>
    <xf numFmtId="38" fontId="16" fillId="0" borderId="79" xfId="1" applyFont="1" applyBorder="1" applyAlignment="1">
      <alignment vertical="center"/>
    </xf>
    <xf numFmtId="38" fontId="16" fillId="0" borderId="80" xfId="1" applyFont="1" applyBorder="1" applyAlignment="1">
      <alignment vertical="center"/>
    </xf>
    <xf numFmtId="38" fontId="16" fillId="0" borderId="81" xfId="1" applyFont="1" applyBorder="1" applyAlignment="1">
      <alignment vertical="center"/>
    </xf>
    <xf numFmtId="38" fontId="16" fillId="0" borderId="82" xfId="1" applyFont="1" applyBorder="1" applyAlignment="1">
      <alignment vertical="center"/>
    </xf>
    <xf numFmtId="0" fontId="16" fillId="0" borderId="0" xfId="0" applyFont="1" applyAlignment="1">
      <alignment horizontal="right" vertical="center"/>
    </xf>
    <xf numFmtId="0" fontId="16" fillId="0" borderId="0" xfId="0" applyFont="1" applyBorder="1">
      <alignment vertical="center"/>
    </xf>
    <xf numFmtId="38" fontId="16" fillId="0" borderId="83" xfId="1" applyFont="1" applyBorder="1" applyAlignment="1">
      <alignment vertical="center"/>
    </xf>
    <xf numFmtId="38" fontId="16" fillId="0" borderId="84" xfId="1" applyFont="1" applyBorder="1" applyAlignment="1">
      <alignment vertical="center"/>
    </xf>
    <xf numFmtId="38" fontId="16" fillId="0" borderId="88" xfId="1" applyFont="1" applyBorder="1" applyAlignment="1">
      <alignment vertical="center"/>
    </xf>
    <xf numFmtId="38" fontId="16" fillId="0" borderId="85" xfId="1" applyFont="1" applyBorder="1" applyAlignment="1">
      <alignment vertical="center"/>
    </xf>
    <xf numFmtId="38" fontId="16" fillId="0" borderId="83" xfId="1" applyFont="1" applyBorder="1" applyAlignment="1">
      <alignment horizontal="right" vertical="center"/>
    </xf>
    <xf numFmtId="38" fontId="16" fillId="0" borderId="85" xfId="1" applyFont="1" applyBorder="1" applyAlignment="1">
      <alignment horizontal="right" vertical="center"/>
    </xf>
    <xf numFmtId="38" fontId="16" fillId="0" borderId="36" xfId="1" applyFont="1" applyBorder="1" applyAlignment="1">
      <alignment vertical="center"/>
    </xf>
    <xf numFmtId="38" fontId="16" fillId="0" borderId="37" xfId="1" applyFont="1" applyBorder="1" applyAlignment="1">
      <alignment vertical="center"/>
    </xf>
    <xf numFmtId="38" fontId="16" fillId="0" borderId="86" xfId="1" applyFont="1" applyBorder="1" applyAlignment="1">
      <alignment vertical="center"/>
    </xf>
    <xf numFmtId="38" fontId="16" fillId="0" borderId="87" xfId="1" applyFont="1" applyBorder="1" applyAlignment="1">
      <alignment vertical="center"/>
    </xf>
    <xf numFmtId="38" fontId="16" fillId="0" borderId="0" xfId="1" applyFont="1" applyBorder="1">
      <alignment vertical="center"/>
    </xf>
    <xf numFmtId="38" fontId="16" fillId="0" borderId="20" xfId="1" applyFont="1" applyBorder="1" applyAlignment="1">
      <alignment vertical="center"/>
    </xf>
    <xf numFmtId="38" fontId="16" fillId="0" borderId="21" xfId="1" applyFont="1" applyBorder="1" applyAlignment="1">
      <alignment vertical="center"/>
    </xf>
    <xf numFmtId="38" fontId="16" fillId="0" borderId="19" xfId="1" applyFont="1" applyBorder="1" applyAlignment="1">
      <alignment vertical="center"/>
    </xf>
    <xf numFmtId="38" fontId="16" fillId="0" borderId="22" xfId="1" applyFont="1" applyBorder="1" applyAlignment="1">
      <alignment vertical="center"/>
    </xf>
    <xf numFmtId="0" fontId="16" fillId="0" borderId="61" xfId="0" applyFont="1" applyBorder="1" applyAlignment="1">
      <alignment horizontal="left" vertical="top" wrapText="1"/>
    </xf>
    <xf numFmtId="181" fontId="16" fillId="0" borderId="61" xfId="0" applyNumberFormat="1" applyFont="1" applyBorder="1" applyAlignment="1">
      <alignment horizontal="left" vertical="top" wrapText="1"/>
    </xf>
    <xf numFmtId="0" fontId="16" fillId="0" borderId="61" xfId="0" applyFont="1" applyBorder="1" applyAlignment="1">
      <alignment horizontal="center" vertical="top" wrapText="1"/>
    </xf>
  </cellXfs>
  <cellStyles count="23">
    <cellStyle name="桁区切り" xfId="1" builtinId="6"/>
    <cellStyle name="桁区切り 2" xfId="2"/>
    <cellStyle name="桁区切り 3" xfId="3"/>
    <cellStyle name="桁区切り 4" xfId="4"/>
    <cellStyle name="標準" xfId="0" builtinId="0"/>
    <cellStyle name="標準 10" xfId="5"/>
    <cellStyle name="標準 2" xfId="6"/>
    <cellStyle name="標準 2 2" xfId="7"/>
    <cellStyle name="標準 2 2 2" xfId="8"/>
    <cellStyle name="標準 2 3" xfId="9"/>
    <cellStyle name="標準 3" xfId="10"/>
    <cellStyle name="標準 3 2" xfId="11"/>
    <cellStyle name="標準 4" xfId="12"/>
    <cellStyle name="標準 4 2" xfId="13"/>
    <cellStyle name="標準 5" xfId="14"/>
    <cellStyle name="標準 6" xfId="15"/>
    <cellStyle name="標準 7" xfId="16"/>
    <cellStyle name="標準 7 2" xfId="17"/>
    <cellStyle name="標準 8" xfId="18"/>
    <cellStyle name="標準 9" xfId="19"/>
    <cellStyle name="標準_03.04.01.財務諸表雛形_様式_桜内案１_コピー03　普通会計４表2006.12.23_仕訳" xfId="20"/>
    <cellStyle name="標準_別冊１　Ｐ2～Ｐ5　普通会計４表20070113_仕訳" xfId="21"/>
    <cellStyle name="標準１"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28575</xdr:colOff>
      <xdr:row>3</xdr:row>
      <xdr:rowOff>19050</xdr:rowOff>
    </xdr:from>
    <xdr:to>
      <xdr:col>28</xdr:col>
      <xdr:colOff>28575</xdr:colOff>
      <xdr:row>11</xdr:row>
      <xdr:rowOff>28575</xdr:rowOff>
    </xdr:to>
    <xdr:grpSp>
      <xdr:nvGrpSpPr>
        <xdr:cNvPr id="1025" name="グループ化 1">
          <a:extLst>
            <a:ext uri="{FF2B5EF4-FFF2-40B4-BE49-F238E27FC236}">
              <a16:creationId xmlns:a16="http://schemas.microsoft.com/office/drawing/2014/main" xmlns="" id="{D51A3F13-FA4F-42CF-A3E0-926D42D9D5E2}"/>
            </a:ext>
          </a:extLst>
        </xdr:cNvPr>
        <xdr:cNvGrpSpPr>
          <a:grpSpLocks/>
        </xdr:cNvGrpSpPr>
      </xdr:nvGrpSpPr>
      <xdr:grpSpPr bwMode="auto">
        <a:xfrm>
          <a:off x="6410325" y="726621"/>
          <a:ext cx="571500" cy="1860097"/>
          <a:chOff x="4572000" y="517071"/>
          <a:chExt cx="571500" cy="2068286"/>
        </a:xfrm>
      </xdr:grpSpPr>
      <xdr:sp macro="" textlink="">
        <xdr:nvSpPr>
          <xdr:cNvPr id="3" name="上下矢印 2">
            <a:extLst>
              <a:ext uri="{FF2B5EF4-FFF2-40B4-BE49-F238E27FC236}">
                <a16:creationId xmlns:a16="http://schemas.microsoft.com/office/drawing/2014/main" xmlns="" id="{35A48F88-2658-4B06-9B39-9930A2789340}"/>
              </a:ext>
            </a:extLst>
          </xdr:cNvPr>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xmlns="" id="{51B1A3AE-ED16-4F97-A485-9153C28E1060}"/>
              </a:ext>
            </a:extLst>
          </xdr:cNvPr>
          <xdr:cNvSpPr txBox="1"/>
        </xdr:nvSpPr>
        <xdr:spPr>
          <a:xfrm>
            <a:off x="4659527" y="688535"/>
            <a:ext cx="391297" cy="1639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gn="ctr"/>
            <a:r>
              <a:rPr kumimoji="1" lang="ja-JP" altLang="en-US" sz="1400" b="1"/>
              <a:t>一般会計等</a:t>
            </a:r>
            <a:endParaRPr kumimoji="1" lang="en-US" altLang="ja-JP" sz="1400" b="1"/>
          </a:p>
        </xdr:txBody>
      </xdr:sp>
    </xdr:grpSp>
    <xdr:clientData/>
  </xdr:twoCellAnchor>
  <xdr:twoCellAnchor>
    <xdr:from>
      <xdr:col>32</xdr:col>
      <xdr:colOff>28575</xdr:colOff>
      <xdr:row>3</xdr:row>
      <xdr:rowOff>0</xdr:rowOff>
    </xdr:from>
    <xdr:to>
      <xdr:col>35</xdr:col>
      <xdr:colOff>57150</xdr:colOff>
      <xdr:row>21</xdr:row>
      <xdr:rowOff>0</xdr:rowOff>
    </xdr:to>
    <xdr:grpSp>
      <xdr:nvGrpSpPr>
        <xdr:cNvPr id="1026" name="グループ化 4">
          <a:extLst>
            <a:ext uri="{FF2B5EF4-FFF2-40B4-BE49-F238E27FC236}">
              <a16:creationId xmlns:a16="http://schemas.microsoft.com/office/drawing/2014/main" xmlns="" id="{6E60CA8F-4EF1-4EDF-87C5-366835097598}"/>
            </a:ext>
          </a:extLst>
        </xdr:cNvPr>
        <xdr:cNvGrpSpPr>
          <a:grpSpLocks/>
        </xdr:cNvGrpSpPr>
      </xdr:nvGrpSpPr>
      <xdr:grpSpPr bwMode="auto">
        <a:xfrm>
          <a:off x="7743825" y="707571"/>
          <a:ext cx="600075" cy="4163786"/>
          <a:chOff x="4572000" y="517071"/>
          <a:chExt cx="571500" cy="2068286"/>
        </a:xfrm>
      </xdr:grpSpPr>
      <xdr:sp macro="" textlink="">
        <xdr:nvSpPr>
          <xdr:cNvPr id="6" name="上下矢印 5">
            <a:extLst>
              <a:ext uri="{FF2B5EF4-FFF2-40B4-BE49-F238E27FC236}">
                <a16:creationId xmlns:a16="http://schemas.microsoft.com/office/drawing/2014/main" xmlns="" id="{F084FC1C-6B43-454C-A5C6-573AD348D18C}"/>
              </a:ext>
            </a:extLst>
          </xdr:cNvPr>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テキスト ボックス 6">
            <a:extLst>
              <a:ext uri="{FF2B5EF4-FFF2-40B4-BE49-F238E27FC236}">
                <a16:creationId xmlns:a16="http://schemas.microsoft.com/office/drawing/2014/main" xmlns="" id="{7FDD7457-8124-40AB-BD42-B716F84AE96C}"/>
              </a:ext>
            </a:extLst>
          </xdr:cNvPr>
          <xdr:cNvSpPr txBox="1"/>
        </xdr:nvSpPr>
        <xdr:spPr>
          <a:xfrm>
            <a:off x="4655038" y="746881"/>
            <a:ext cx="395655" cy="1498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gn="ctr"/>
            <a:r>
              <a:rPr kumimoji="1" lang="ja-JP" altLang="en-US" sz="1400" b="1"/>
              <a:t>全体会計</a:t>
            </a:r>
          </a:p>
        </xdr:txBody>
      </xdr:sp>
    </xdr:grpSp>
    <xdr:clientData/>
  </xdr:twoCellAnchor>
  <xdr:twoCellAnchor>
    <xdr:from>
      <xdr:col>4</xdr:col>
      <xdr:colOff>133350</xdr:colOff>
      <xdr:row>44</xdr:row>
      <xdr:rowOff>0</xdr:rowOff>
    </xdr:from>
    <xdr:to>
      <xdr:col>6</xdr:col>
      <xdr:colOff>9525</xdr:colOff>
      <xdr:row>45</xdr:row>
      <xdr:rowOff>57150</xdr:rowOff>
    </xdr:to>
    <xdr:cxnSp macro="">
      <xdr:nvCxnSpPr>
        <xdr:cNvPr id="8" name="直線コネクタ 7">
          <a:extLst>
            <a:ext uri="{FF2B5EF4-FFF2-40B4-BE49-F238E27FC236}">
              <a16:creationId xmlns:a16="http://schemas.microsoft.com/office/drawing/2014/main" xmlns="" id="{C97AD482-52E0-4EF2-BF99-785D48288748}"/>
            </a:ext>
          </a:extLst>
        </xdr:cNvPr>
        <xdr:cNvCxnSpPr/>
      </xdr:nvCxnSpPr>
      <xdr:spPr>
        <a:xfrm flipH="1">
          <a:off x="895350" y="9867900"/>
          <a:ext cx="257175" cy="3143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43</xdr:row>
      <xdr:rowOff>247650</xdr:rowOff>
    </xdr:from>
    <xdr:to>
      <xdr:col>6</xdr:col>
      <xdr:colOff>238125</xdr:colOff>
      <xdr:row>45</xdr:row>
      <xdr:rowOff>57150</xdr:rowOff>
    </xdr:to>
    <xdr:cxnSp macro="">
      <xdr:nvCxnSpPr>
        <xdr:cNvPr id="9" name="直線コネクタ 8">
          <a:extLst>
            <a:ext uri="{FF2B5EF4-FFF2-40B4-BE49-F238E27FC236}">
              <a16:creationId xmlns:a16="http://schemas.microsoft.com/office/drawing/2014/main" xmlns="" id="{EA6A7E5C-EF52-4370-AB12-2DC16EE2007C}"/>
            </a:ext>
          </a:extLst>
        </xdr:cNvPr>
        <xdr:cNvCxnSpPr/>
      </xdr:nvCxnSpPr>
      <xdr:spPr>
        <a:xfrm>
          <a:off x="1152525" y="9858375"/>
          <a:ext cx="228600" cy="3238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49</xdr:row>
      <xdr:rowOff>0</xdr:rowOff>
    </xdr:from>
    <xdr:to>
      <xdr:col>9</xdr:col>
      <xdr:colOff>0</xdr:colOff>
      <xdr:row>49</xdr:row>
      <xdr:rowOff>200025</xdr:rowOff>
    </xdr:to>
    <xdr:cxnSp macro="">
      <xdr:nvCxnSpPr>
        <xdr:cNvPr id="10" name="直線コネクタ 9">
          <a:extLst>
            <a:ext uri="{FF2B5EF4-FFF2-40B4-BE49-F238E27FC236}">
              <a16:creationId xmlns:a16="http://schemas.microsoft.com/office/drawing/2014/main" xmlns="" id="{FA5D2175-6477-4047-8BA3-701B12868B96}"/>
            </a:ext>
          </a:extLst>
        </xdr:cNvPr>
        <xdr:cNvCxnSpPr/>
      </xdr:nvCxnSpPr>
      <xdr:spPr>
        <a:xfrm flipH="1">
          <a:off x="1866900" y="11087100"/>
          <a:ext cx="133350" cy="2000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49</xdr:row>
      <xdr:rowOff>9525</xdr:rowOff>
    </xdr:from>
    <xdr:to>
      <xdr:col>9</xdr:col>
      <xdr:colOff>133350</xdr:colOff>
      <xdr:row>49</xdr:row>
      <xdr:rowOff>190500</xdr:rowOff>
    </xdr:to>
    <xdr:cxnSp macro="">
      <xdr:nvCxnSpPr>
        <xdr:cNvPr id="11" name="直線コネクタ 10">
          <a:extLst>
            <a:ext uri="{FF2B5EF4-FFF2-40B4-BE49-F238E27FC236}">
              <a16:creationId xmlns:a16="http://schemas.microsoft.com/office/drawing/2014/main" xmlns="" id="{04D43315-7C60-4415-A73B-6BF97D4AE2D9}"/>
            </a:ext>
          </a:extLst>
        </xdr:cNvPr>
        <xdr:cNvCxnSpPr/>
      </xdr:nvCxnSpPr>
      <xdr:spPr>
        <a:xfrm>
          <a:off x="2000250" y="11096625"/>
          <a:ext cx="133350" cy="1809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104775</xdr:colOff>
      <xdr:row>41</xdr:row>
      <xdr:rowOff>0</xdr:rowOff>
    </xdr:from>
    <xdr:to>
      <xdr:col>23</xdr:col>
      <xdr:colOff>0</xdr:colOff>
      <xdr:row>41</xdr:row>
      <xdr:rowOff>180975</xdr:rowOff>
    </xdr:to>
    <xdr:cxnSp macro="">
      <xdr:nvCxnSpPr>
        <xdr:cNvPr id="12" name="直線コネクタ 11">
          <a:extLst>
            <a:ext uri="{FF2B5EF4-FFF2-40B4-BE49-F238E27FC236}">
              <a16:creationId xmlns:a16="http://schemas.microsoft.com/office/drawing/2014/main" xmlns="" id="{7F05FD54-2889-4F39-A963-0F72E8E899D3}"/>
            </a:ext>
          </a:extLst>
        </xdr:cNvPr>
        <xdr:cNvCxnSpPr/>
      </xdr:nvCxnSpPr>
      <xdr:spPr>
        <a:xfrm flipH="1">
          <a:off x="5819775" y="9096375"/>
          <a:ext cx="180975" cy="1809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114300</xdr:colOff>
      <xdr:row>40</xdr:row>
      <xdr:rowOff>76200</xdr:rowOff>
    </xdr:from>
    <xdr:to>
      <xdr:col>23</xdr:col>
      <xdr:colOff>0</xdr:colOff>
      <xdr:row>40</xdr:row>
      <xdr:rowOff>247650</xdr:rowOff>
    </xdr:to>
    <xdr:cxnSp macro="">
      <xdr:nvCxnSpPr>
        <xdr:cNvPr id="13" name="直線コネクタ 12">
          <a:extLst>
            <a:ext uri="{FF2B5EF4-FFF2-40B4-BE49-F238E27FC236}">
              <a16:creationId xmlns:a16="http://schemas.microsoft.com/office/drawing/2014/main" xmlns="" id="{D4D2E641-AACA-4464-8BFF-F1D5324D81EE}"/>
            </a:ext>
          </a:extLst>
        </xdr:cNvPr>
        <xdr:cNvCxnSpPr/>
      </xdr:nvCxnSpPr>
      <xdr:spPr>
        <a:xfrm flipH="1" flipV="1">
          <a:off x="5829300" y="8915400"/>
          <a:ext cx="171450" cy="17145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142875</xdr:colOff>
      <xdr:row>3</xdr:row>
      <xdr:rowOff>19050</xdr:rowOff>
    </xdr:from>
    <xdr:to>
      <xdr:col>42</xdr:col>
      <xdr:colOff>142875</xdr:colOff>
      <xdr:row>32</xdr:row>
      <xdr:rowOff>123825</xdr:rowOff>
    </xdr:to>
    <xdr:grpSp>
      <xdr:nvGrpSpPr>
        <xdr:cNvPr id="1033" name="グループ化 16">
          <a:extLst>
            <a:ext uri="{FF2B5EF4-FFF2-40B4-BE49-F238E27FC236}">
              <a16:creationId xmlns:a16="http://schemas.microsoft.com/office/drawing/2014/main" xmlns="" id="{E878A5C7-3913-47F1-A489-52CDCD3879B9}"/>
            </a:ext>
          </a:extLst>
        </xdr:cNvPr>
        <xdr:cNvGrpSpPr>
          <a:grpSpLocks/>
        </xdr:cNvGrpSpPr>
      </xdr:nvGrpSpPr>
      <xdr:grpSpPr bwMode="auto">
        <a:xfrm>
          <a:off x="9191625" y="726621"/>
          <a:ext cx="612321" cy="6364061"/>
          <a:chOff x="4572000" y="517071"/>
          <a:chExt cx="571500" cy="2068286"/>
        </a:xfrm>
      </xdr:grpSpPr>
      <xdr:sp macro="" textlink="">
        <xdr:nvSpPr>
          <xdr:cNvPr id="15" name="上下矢印 14">
            <a:extLst>
              <a:ext uri="{FF2B5EF4-FFF2-40B4-BE49-F238E27FC236}">
                <a16:creationId xmlns:a16="http://schemas.microsoft.com/office/drawing/2014/main" xmlns="" id="{BA5E754B-F272-4643-B539-45CE66569B8A}"/>
              </a:ext>
            </a:extLst>
          </xdr:cNvPr>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テキスト ボックス 15">
            <a:extLst>
              <a:ext uri="{FF2B5EF4-FFF2-40B4-BE49-F238E27FC236}">
                <a16:creationId xmlns:a16="http://schemas.microsoft.com/office/drawing/2014/main" xmlns="" id="{62A86012-B29E-4EF8-A530-7BA9ADFA73D5}"/>
              </a:ext>
            </a:extLst>
          </xdr:cNvPr>
          <xdr:cNvSpPr txBox="1"/>
        </xdr:nvSpPr>
        <xdr:spPr>
          <a:xfrm>
            <a:off x="4653643" y="747920"/>
            <a:ext cx="393806" cy="1497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gn="ctr"/>
            <a:r>
              <a:rPr kumimoji="1" lang="ja-JP" altLang="en-US" sz="1400" b="1"/>
              <a:t>連結会計</a:t>
            </a:r>
            <a:endParaRPr kumimoji="1" lang="en-US" altLang="ja-JP" sz="1400" b="1"/>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176"/>
  <sheetViews>
    <sheetView tabSelected="1" view="pageBreakPreview" topLeftCell="A5" zoomScale="70" zoomScaleNormal="70" zoomScaleSheetLayoutView="70" workbookViewId="0">
      <selection activeCell="A149" sqref="A149:AU150"/>
    </sheetView>
  </sheetViews>
  <sheetFormatPr defaultColWidth="2.5" defaultRowHeight="20.25" customHeight="1"/>
  <cols>
    <col min="1" max="6" width="2.5" style="232"/>
    <col min="7" max="23" width="3.75" style="232" customWidth="1"/>
    <col min="24" max="39" width="2.5" style="232"/>
    <col min="40" max="40" width="3" style="232" bestFit="1" customWidth="1"/>
    <col min="41" max="16384" width="2.5" style="232"/>
  </cols>
  <sheetData>
    <row r="2" spans="4:47" ht="20.25" customHeight="1" thickBot="1">
      <c r="E2" s="233" t="s">
        <v>363</v>
      </c>
    </row>
    <row r="3" spans="4:47" ht="15" customHeight="1">
      <c r="D3" s="234"/>
      <c r="E3" s="235"/>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7"/>
    </row>
    <row r="4" spans="4:47" ht="18" customHeight="1">
      <c r="D4" s="238"/>
      <c r="E4" s="328" t="s">
        <v>364</v>
      </c>
      <c r="F4" s="329"/>
      <c r="G4" s="334" t="s">
        <v>365</v>
      </c>
      <c r="H4" s="335"/>
      <c r="I4" s="335"/>
      <c r="J4" s="335"/>
      <c r="K4" s="335"/>
      <c r="L4" s="335"/>
      <c r="M4" s="335"/>
      <c r="N4" s="335"/>
      <c r="O4" s="336"/>
      <c r="P4" s="340" t="s">
        <v>366</v>
      </c>
      <c r="Q4" s="341"/>
      <c r="R4" s="341"/>
      <c r="S4" s="341"/>
      <c r="T4" s="341"/>
      <c r="U4" s="341"/>
      <c r="V4" s="341"/>
      <c r="W4" s="342"/>
      <c r="X4" s="239"/>
      <c r="Y4" s="240"/>
      <c r="Z4" s="240"/>
      <c r="AA4" s="240"/>
      <c r="AB4" s="240"/>
      <c r="AC4" s="240"/>
      <c r="AD4" s="240"/>
      <c r="AE4" s="240"/>
      <c r="AF4" s="240"/>
      <c r="AG4" s="240"/>
      <c r="AH4" s="240"/>
      <c r="AI4" s="240"/>
      <c r="AJ4" s="240"/>
      <c r="AK4" s="240"/>
      <c r="AL4" s="240"/>
      <c r="AM4" s="240"/>
      <c r="AN4" s="240"/>
      <c r="AO4" s="240"/>
      <c r="AP4" s="240"/>
      <c r="AQ4" s="240"/>
      <c r="AR4" s="240"/>
      <c r="AS4" s="240"/>
      <c r="AT4" s="240"/>
      <c r="AU4" s="241"/>
    </row>
    <row r="5" spans="4:47" ht="18" customHeight="1">
      <c r="D5" s="238"/>
      <c r="E5" s="330"/>
      <c r="F5" s="331"/>
      <c r="G5" s="337"/>
      <c r="H5" s="338"/>
      <c r="I5" s="338"/>
      <c r="J5" s="338"/>
      <c r="K5" s="338"/>
      <c r="L5" s="338"/>
      <c r="M5" s="338"/>
      <c r="N5" s="338"/>
      <c r="O5" s="339"/>
      <c r="P5" s="343"/>
      <c r="Q5" s="341"/>
      <c r="R5" s="341"/>
      <c r="S5" s="341"/>
      <c r="T5" s="341"/>
      <c r="U5" s="341"/>
      <c r="V5" s="341"/>
      <c r="W5" s="3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3"/>
    </row>
    <row r="6" spans="4:47" ht="18" customHeight="1">
      <c r="D6" s="238"/>
      <c r="E6" s="330"/>
      <c r="F6" s="331"/>
      <c r="G6" s="337"/>
      <c r="H6" s="338"/>
      <c r="I6" s="338"/>
      <c r="J6" s="338"/>
      <c r="K6" s="338"/>
      <c r="L6" s="338"/>
      <c r="M6" s="338"/>
      <c r="N6" s="338"/>
      <c r="O6" s="339"/>
      <c r="P6" s="343"/>
      <c r="Q6" s="341"/>
      <c r="R6" s="341"/>
      <c r="S6" s="341"/>
      <c r="T6" s="341"/>
      <c r="U6" s="341"/>
      <c r="V6" s="341"/>
      <c r="W6" s="3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3"/>
    </row>
    <row r="7" spans="4:47" ht="18" customHeight="1">
      <c r="D7" s="238"/>
      <c r="E7" s="330"/>
      <c r="F7" s="331"/>
      <c r="G7" s="337"/>
      <c r="H7" s="338"/>
      <c r="I7" s="338"/>
      <c r="J7" s="338"/>
      <c r="K7" s="338"/>
      <c r="L7" s="338"/>
      <c r="M7" s="338"/>
      <c r="N7" s="338"/>
      <c r="O7" s="339"/>
      <c r="P7" s="343"/>
      <c r="Q7" s="341"/>
      <c r="R7" s="341"/>
      <c r="S7" s="341"/>
      <c r="T7" s="341"/>
      <c r="U7" s="341"/>
      <c r="V7" s="341"/>
      <c r="W7" s="3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3"/>
    </row>
    <row r="8" spans="4:47" ht="18" customHeight="1">
      <c r="D8" s="238"/>
      <c r="E8" s="330"/>
      <c r="F8" s="331"/>
      <c r="G8" s="337"/>
      <c r="H8" s="338"/>
      <c r="I8" s="338"/>
      <c r="J8" s="338"/>
      <c r="K8" s="338"/>
      <c r="L8" s="338"/>
      <c r="M8" s="338"/>
      <c r="N8" s="338"/>
      <c r="O8" s="339"/>
      <c r="P8" s="343"/>
      <c r="Q8" s="341"/>
      <c r="R8" s="341"/>
      <c r="S8" s="341"/>
      <c r="T8" s="341"/>
      <c r="U8" s="341"/>
      <c r="V8" s="341"/>
      <c r="W8" s="3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3"/>
    </row>
    <row r="9" spans="4:47" ht="18" customHeight="1">
      <c r="D9" s="238"/>
      <c r="E9" s="330"/>
      <c r="F9" s="331"/>
      <c r="G9" s="334" t="s">
        <v>367</v>
      </c>
      <c r="H9" s="335"/>
      <c r="I9" s="335"/>
      <c r="J9" s="335"/>
      <c r="K9" s="335"/>
      <c r="L9" s="335"/>
      <c r="M9" s="335"/>
      <c r="N9" s="335"/>
      <c r="O9" s="336"/>
      <c r="P9" s="343"/>
      <c r="Q9" s="341"/>
      <c r="R9" s="341"/>
      <c r="S9" s="341"/>
      <c r="T9" s="341"/>
      <c r="U9" s="341"/>
      <c r="V9" s="341"/>
      <c r="W9" s="3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3"/>
    </row>
    <row r="10" spans="4:47" ht="18" customHeight="1">
      <c r="D10" s="238"/>
      <c r="E10" s="330"/>
      <c r="F10" s="331"/>
      <c r="G10" s="337"/>
      <c r="H10" s="338"/>
      <c r="I10" s="338"/>
      <c r="J10" s="338"/>
      <c r="K10" s="338"/>
      <c r="L10" s="338"/>
      <c r="M10" s="338"/>
      <c r="N10" s="338"/>
      <c r="O10" s="339"/>
      <c r="P10" s="343"/>
      <c r="Q10" s="341"/>
      <c r="R10" s="341"/>
      <c r="S10" s="341"/>
      <c r="T10" s="341"/>
      <c r="U10" s="341"/>
      <c r="V10" s="341"/>
      <c r="W10" s="3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3"/>
    </row>
    <row r="11" spans="4:47" ht="18" customHeight="1">
      <c r="D11" s="238"/>
      <c r="E11" s="330"/>
      <c r="F11" s="331"/>
      <c r="G11" s="337"/>
      <c r="H11" s="338"/>
      <c r="I11" s="338"/>
      <c r="J11" s="338"/>
      <c r="K11" s="338"/>
      <c r="L11" s="338"/>
      <c r="M11" s="338"/>
      <c r="N11" s="338"/>
      <c r="O11" s="339"/>
      <c r="P11" s="343"/>
      <c r="Q11" s="341"/>
      <c r="R11" s="341"/>
      <c r="S11" s="341"/>
      <c r="T11" s="341"/>
      <c r="U11" s="341"/>
      <c r="V11" s="341"/>
      <c r="W11" s="342"/>
      <c r="X11" s="244"/>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6"/>
    </row>
    <row r="12" spans="4:47" ht="18" customHeight="1">
      <c r="D12" s="238"/>
      <c r="E12" s="330"/>
      <c r="F12" s="331"/>
      <c r="G12" s="337"/>
      <c r="H12" s="338"/>
      <c r="I12" s="338"/>
      <c r="J12" s="338"/>
      <c r="K12" s="338"/>
      <c r="L12" s="338"/>
      <c r="M12" s="338"/>
      <c r="N12" s="338"/>
      <c r="O12" s="339"/>
      <c r="P12" s="340" t="s">
        <v>368</v>
      </c>
      <c r="Q12" s="341"/>
      <c r="R12" s="341"/>
      <c r="S12" s="341"/>
      <c r="T12" s="341"/>
      <c r="U12" s="341"/>
      <c r="V12" s="341"/>
      <c r="W12" s="342"/>
      <c r="X12" s="242"/>
      <c r="Y12" s="242"/>
      <c r="Z12" s="242"/>
      <c r="AA12" s="242"/>
      <c r="AB12" s="242"/>
      <c r="AC12" s="242"/>
      <c r="AD12" s="242"/>
      <c r="AE12" s="242"/>
      <c r="AF12" s="242"/>
      <c r="AG12" s="242"/>
      <c r="AH12" s="242"/>
      <c r="AI12" s="242"/>
      <c r="AJ12" s="242"/>
      <c r="AK12" s="242"/>
      <c r="AL12" s="242"/>
      <c r="AM12" s="242"/>
      <c r="AN12" s="242"/>
      <c r="AO12" s="242"/>
      <c r="AP12" s="242"/>
      <c r="AQ12" s="242"/>
      <c r="AR12" s="242"/>
      <c r="AS12" s="242"/>
      <c r="AT12" s="242"/>
      <c r="AU12" s="243"/>
    </row>
    <row r="13" spans="4:47" ht="18" customHeight="1">
      <c r="D13" s="238"/>
      <c r="E13" s="330"/>
      <c r="F13" s="331"/>
      <c r="G13" s="337"/>
      <c r="H13" s="338"/>
      <c r="I13" s="338"/>
      <c r="J13" s="338"/>
      <c r="K13" s="338"/>
      <c r="L13" s="338"/>
      <c r="M13" s="338"/>
      <c r="N13" s="338"/>
      <c r="O13" s="339"/>
      <c r="P13" s="343"/>
      <c r="Q13" s="341"/>
      <c r="R13" s="341"/>
      <c r="S13" s="341"/>
      <c r="T13" s="341"/>
      <c r="U13" s="341"/>
      <c r="V13" s="341"/>
      <c r="W13" s="3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3"/>
    </row>
    <row r="14" spans="4:47" ht="18" customHeight="1">
      <c r="D14" s="238"/>
      <c r="E14" s="330"/>
      <c r="F14" s="331"/>
      <c r="G14" s="337"/>
      <c r="H14" s="338"/>
      <c r="I14" s="338"/>
      <c r="J14" s="338"/>
      <c r="K14" s="338"/>
      <c r="L14" s="338"/>
      <c r="M14" s="338"/>
      <c r="N14" s="338"/>
      <c r="O14" s="339"/>
      <c r="P14" s="343"/>
      <c r="Q14" s="341"/>
      <c r="R14" s="341"/>
      <c r="S14" s="341"/>
      <c r="T14" s="341"/>
      <c r="U14" s="341"/>
      <c r="V14" s="341"/>
      <c r="W14" s="3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c r="AT14" s="242"/>
      <c r="AU14" s="243"/>
    </row>
    <row r="15" spans="4:47" ht="18" customHeight="1">
      <c r="D15" s="238"/>
      <c r="E15" s="330"/>
      <c r="F15" s="331"/>
      <c r="G15" s="247"/>
      <c r="H15" s="242"/>
      <c r="I15" s="344" t="s">
        <v>369</v>
      </c>
      <c r="J15" s="345"/>
      <c r="K15" s="345"/>
      <c r="L15" s="345"/>
      <c r="M15" s="345"/>
      <c r="N15" s="345"/>
      <c r="O15" s="346"/>
      <c r="P15" s="343"/>
      <c r="Q15" s="341"/>
      <c r="R15" s="341"/>
      <c r="S15" s="341"/>
      <c r="T15" s="341"/>
      <c r="U15" s="341"/>
      <c r="V15" s="341"/>
      <c r="W15" s="342"/>
      <c r="X15" s="239"/>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1"/>
    </row>
    <row r="16" spans="4:47" ht="18" customHeight="1">
      <c r="D16" s="238"/>
      <c r="E16" s="330"/>
      <c r="F16" s="331"/>
      <c r="G16" s="247"/>
      <c r="H16" s="242"/>
      <c r="I16" s="347"/>
      <c r="J16" s="348"/>
      <c r="K16" s="348"/>
      <c r="L16" s="348"/>
      <c r="M16" s="348"/>
      <c r="N16" s="348"/>
      <c r="O16" s="349"/>
      <c r="P16" s="343"/>
      <c r="Q16" s="341"/>
      <c r="R16" s="341"/>
      <c r="S16" s="341"/>
      <c r="T16" s="341"/>
      <c r="U16" s="341"/>
      <c r="V16" s="341"/>
      <c r="W16" s="3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3"/>
    </row>
    <row r="17" spans="3:47" ht="18" customHeight="1">
      <c r="D17" s="238"/>
      <c r="E17" s="330"/>
      <c r="F17" s="331"/>
      <c r="G17" s="247"/>
      <c r="H17" s="242"/>
      <c r="I17" s="347"/>
      <c r="J17" s="348"/>
      <c r="K17" s="348"/>
      <c r="L17" s="348"/>
      <c r="M17" s="348"/>
      <c r="N17" s="348"/>
      <c r="O17" s="349"/>
      <c r="P17" s="343"/>
      <c r="Q17" s="341"/>
      <c r="R17" s="341"/>
      <c r="S17" s="341"/>
      <c r="T17" s="341"/>
      <c r="U17" s="341"/>
      <c r="V17" s="341"/>
      <c r="W17" s="3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3"/>
    </row>
    <row r="18" spans="3:47" ht="18" customHeight="1">
      <c r="D18" s="238"/>
      <c r="E18" s="330"/>
      <c r="F18" s="331"/>
      <c r="G18" s="247"/>
      <c r="H18" s="242"/>
      <c r="I18" s="347" t="s">
        <v>370</v>
      </c>
      <c r="J18" s="348"/>
      <c r="K18" s="348"/>
      <c r="L18" s="348"/>
      <c r="M18" s="348"/>
      <c r="N18" s="348"/>
      <c r="O18" s="349"/>
      <c r="P18" s="343"/>
      <c r="Q18" s="341"/>
      <c r="R18" s="341"/>
      <c r="S18" s="341"/>
      <c r="T18" s="341"/>
      <c r="U18" s="341"/>
      <c r="V18" s="341"/>
      <c r="W18" s="3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3"/>
    </row>
    <row r="19" spans="3:47" ht="18" customHeight="1">
      <c r="D19" s="238"/>
      <c r="E19" s="330"/>
      <c r="F19" s="331"/>
      <c r="G19" s="247"/>
      <c r="H19" s="242"/>
      <c r="I19" s="347"/>
      <c r="J19" s="348"/>
      <c r="K19" s="348"/>
      <c r="L19" s="348"/>
      <c r="M19" s="348"/>
      <c r="N19" s="348"/>
      <c r="O19" s="349"/>
      <c r="P19" s="343"/>
      <c r="Q19" s="341"/>
      <c r="R19" s="341"/>
      <c r="S19" s="341"/>
      <c r="T19" s="341"/>
      <c r="U19" s="341"/>
      <c r="V19" s="341"/>
      <c r="W19" s="3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3"/>
    </row>
    <row r="20" spans="3:47" ht="18" customHeight="1">
      <c r="D20" s="238"/>
      <c r="E20" s="330"/>
      <c r="F20" s="331"/>
      <c r="G20" s="247"/>
      <c r="H20" s="242"/>
      <c r="I20" s="347" t="s">
        <v>371</v>
      </c>
      <c r="J20" s="348"/>
      <c r="K20" s="348"/>
      <c r="L20" s="348"/>
      <c r="M20" s="348"/>
      <c r="N20" s="348"/>
      <c r="O20" s="349"/>
      <c r="P20" s="343"/>
      <c r="Q20" s="341"/>
      <c r="R20" s="341"/>
      <c r="S20" s="341"/>
      <c r="T20" s="341"/>
      <c r="U20" s="341"/>
      <c r="V20" s="341"/>
      <c r="W20" s="3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3"/>
    </row>
    <row r="21" spans="3:47" ht="18" customHeight="1">
      <c r="D21" s="238"/>
      <c r="E21" s="332"/>
      <c r="F21" s="333"/>
      <c r="G21" s="248"/>
      <c r="H21" s="249"/>
      <c r="I21" s="350"/>
      <c r="J21" s="351"/>
      <c r="K21" s="351"/>
      <c r="L21" s="351"/>
      <c r="M21" s="351"/>
      <c r="N21" s="351"/>
      <c r="O21" s="352"/>
      <c r="P21" s="343"/>
      <c r="Q21" s="341"/>
      <c r="R21" s="341"/>
      <c r="S21" s="341"/>
      <c r="T21" s="341"/>
      <c r="U21" s="341"/>
      <c r="V21" s="341"/>
      <c r="W21" s="342"/>
      <c r="X21" s="244"/>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6"/>
    </row>
    <row r="22" spans="3:47" ht="15" customHeight="1">
      <c r="C22" s="243"/>
      <c r="D22" s="242"/>
      <c r="E22" s="359" t="s">
        <v>372</v>
      </c>
      <c r="F22" s="359"/>
      <c r="G22" s="360" t="s">
        <v>373</v>
      </c>
      <c r="H22" s="360"/>
      <c r="I22" s="360"/>
      <c r="J22" s="360"/>
      <c r="K22" s="360"/>
      <c r="L22" s="360"/>
      <c r="M22" s="360"/>
      <c r="N22" s="360"/>
      <c r="O22" s="360"/>
      <c r="P22" s="360"/>
      <c r="Q22" s="360"/>
      <c r="R22" s="360"/>
      <c r="S22" s="360"/>
      <c r="T22" s="360"/>
      <c r="U22" s="360"/>
      <c r="V22" s="360"/>
      <c r="W22" s="360"/>
      <c r="X22" s="242"/>
      <c r="Y22" s="242"/>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3"/>
    </row>
    <row r="23" spans="3:47" ht="15" customHeight="1">
      <c r="C23" s="243"/>
      <c r="D23" s="242"/>
      <c r="E23" s="359"/>
      <c r="F23" s="359"/>
      <c r="G23" s="360"/>
      <c r="H23" s="360"/>
      <c r="I23" s="360"/>
      <c r="J23" s="360"/>
      <c r="K23" s="360"/>
      <c r="L23" s="360"/>
      <c r="M23" s="360"/>
      <c r="N23" s="360"/>
      <c r="O23" s="360"/>
      <c r="P23" s="360"/>
      <c r="Q23" s="360"/>
      <c r="R23" s="360"/>
      <c r="S23" s="360"/>
      <c r="T23" s="360"/>
      <c r="U23" s="360"/>
      <c r="V23" s="360"/>
      <c r="W23" s="360"/>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c r="AT23" s="242"/>
      <c r="AU23" s="243"/>
    </row>
    <row r="24" spans="3:47" ht="15" customHeight="1">
      <c r="C24" s="243"/>
      <c r="D24" s="242"/>
      <c r="E24" s="359"/>
      <c r="F24" s="359"/>
      <c r="G24" s="360" t="s">
        <v>374</v>
      </c>
      <c r="H24" s="360"/>
      <c r="I24" s="360"/>
      <c r="J24" s="360"/>
      <c r="K24" s="360"/>
      <c r="L24" s="360"/>
      <c r="M24" s="360"/>
      <c r="N24" s="360"/>
      <c r="O24" s="360"/>
      <c r="P24" s="360"/>
      <c r="Q24" s="360"/>
      <c r="R24" s="360"/>
      <c r="S24" s="360"/>
      <c r="T24" s="360"/>
      <c r="U24" s="360"/>
      <c r="V24" s="360"/>
      <c r="W24" s="360"/>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3"/>
    </row>
    <row r="25" spans="3:47" ht="15" customHeight="1">
      <c r="C25" s="243"/>
      <c r="D25" s="242"/>
      <c r="E25" s="359"/>
      <c r="F25" s="359"/>
      <c r="G25" s="360"/>
      <c r="H25" s="360"/>
      <c r="I25" s="360"/>
      <c r="J25" s="360"/>
      <c r="K25" s="360"/>
      <c r="L25" s="360"/>
      <c r="M25" s="360"/>
      <c r="N25" s="360"/>
      <c r="O25" s="360"/>
      <c r="P25" s="360"/>
      <c r="Q25" s="360"/>
      <c r="R25" s="360"/>
      <c r="S25" s="360"/>
      <c r="T25" s="360"/>
      <c r="U25" s="360"/>
      <c r="V25" s="360"/>
      <c r="W25" s="360"/>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3"/>
    </row>
    <row r="26" spans="3:47" ht="15" customHeight="1">
      <c r="C26" s="243"/>
      <c r="D26" s="242"/>
      <c r="E26" s="359"/>
      <c r="F26" s="359"/>
      <c r="G26" s="360" t="s">
        <v>375</v>
      </c>
      <c r="H26" s="360"/>
      <c r="I26" s="360"/>
      <c r="J26" s="360"/>
      <c r="K26" s="360"/>
      <c r="L26" s="360"/>
      <c r="M26" s="360"/>
      <c r="N26" s="360"/>
      <c r="O26" s="360"/>
      <c r="P26" s="360"/>
      <c r="Q26" s="360"/>
      <c r="R26" s="360"/>
      <c r="S26" s="360"/>
      <c r="T26" s="360"/>
      <c r="U26" s="360"/>
      <c r="V26" s="360"/>
      <c r="W26" s="360"/>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3"/>
    </row>
    <row r="27" spans="3:47" ht="15" customHeight="1">
      <c r="C27" s="243"/>
      <c r="D27" s="242"/>
      <c r="E27" s="359"/>
      <c r="F27" s="359"/>
      <c r="G27" s="360"/>
      <c r="H27" s="360"/>
      <c r="I27" s="360"/>
      <c r="J27" s="360"/>
      <c r="K27" s="360"/>
      <c r="L27" s="360"/>
      <c r="M27" s="360"/>
      <c r="N27" s="360"/>
      <c r="O27" s="360"/>
      <c r="P27" s="360"/>
      <c r="Q27" s="360"/>
      <c r="R27" s="360"/>
      <c r="S27" s="360"/>
      <c r="T27" s="360"/>
      <c r="U27" s="360"/>
      <c r="V27" s="360"/>
      <c r="W27" s="360"/>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3"/>
    </row>
    <row r="28" spans="3:47" ht="15" customHeight="1">
      <c r="C28" s="243"/>
      <c r="D28" s="242"/>
      <c r="E28" s="359"/>
      <c r="F28" s="359"/>
      <c r="G28" s="360" t="s">
        <v>376</v>
      </c>
      <c r="H28" s="360"/>
      <c r="I28" s="360"/>
      <c r="J28" s="360"/>
      <c r="K28" s="360"/>
      <c r="L28" s="360"/>
      <c r="M28" s="360"/>
      <c r="N28" s="360"/>
      <c r="O28" s="360"/>
      <c r="P28" s="360"/>
      <c r="Q28" s="360"/>
      <c r="R28" s="360"/>
      <c r="S28" s="360"/>
      <c r="T28" s="360"/>
      <c r="U28" s="360"/>
      <c r="V28" s="360"/>
      <c r="W28" s="360"/>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3"/>
    </row>
    <row r="29" spans="3:47" ht="15" customHeight="1">
      <c r="C29" s="243"/>
      <c r="D29" s="242"/>
      <c r="E29" s="359"/>
      <c r="F29" s="359"/>
      <c r="G29" s="360"/>
      <c r="H29" s="360"/>
      <c r="I29" s="360"/>
      <c r="J29" s="360"/>
      <c r="K29" s="360"/>
      <c r="L29" s="360"/>
      <c r="M29" s="360"/>
      <c r="N29" s="360"/>
      <c r="O29" s="360"/>
      <c r="P29" s="360"/>
      <c r="Q29" s="360"/>
      <c r="R29" s="360"/>
      <c r="S29" s="360"/>
      <c r="T29" s="360"/>
      <c r="U29" s="360"/>
      <c r="V29" s="360"/>
      <c r="W29" s="360"/>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3"/>
    </row>
    <row r="30" spans="3:47" ht="15" customHeight="1">
      <c r="C30" s="243"/>
      <c r="D30" s="242"/>
      <c r="E30" s="359"/>
      <c r="F30" s="359"/>
      <c r="G30" s="360" t="s">
        <v>377</v>
      </c>
      <c r="H30" s="360"/>
      <c r="I30" s="360"/>
      <c r="J30" s="360"/>
      <c r="K30" s="360"/>
      <c r="L30" s="360"/>
      <c r="M30" s="360"/>
      <c r="N30" s="360"/>
      <c r="O30" s="360"/>
      <c r="P30" s="360"/>
      <c r="Q30" s="360"/>
      <c r="R30" s="360"/>
      <c r="S30" s="360"/>
      <c r="T30" s="360"/>
      <c r="U30" s="360"/>
      <c r="V30" s="360"/>
      <c r="W30" s="360"/>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3"/>
    </row>
    <row r="31" spans="3:47" ht="15" customHeight="1">
      <c r="C31" s="243"/>
      <c r="D31" s="242"/>
      <c r="E31" s="359"/>
      <c r="F31" s="359"/>
      <c r="G31" s="360"/>
      <c r="H31" s="360"/>
      <c r="I31" s="360"/>
      <c r="J31" s="360"/>
      <c r="K31" s="360"/>
      <c r="L31" s="360"/>
      <c r="M31" s="360"/>
      <c r="N31" s="360"/>
      <c r="O31" s="360"/>
      <c r="P31" s="360"/>
      <c r="Q31" s="360"/>
      <c r="R31" s="360"/>
      <c r="S31" s="360"/>
      <c r="T31" s="360"/>
      <c r="U31" s="360"/>
      <c r="V31" s="360"/>
      <c r="W31" s="360"/>
      <c r="X31" s="244"/>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6"/>
    </row>
    <row r="32" spans="3:47" ht="15" customHeight="1">
      <c r="C32" s="243"/>
      <c r="D32" s="242"/>
      <c r="E32" s="360"/>
      <c r="F32" s="360"/>
      <c r="G32" s="360" t="s">
        <v>378</v>
      </c>
      <c r="H32" s="360"/>
      <c r="I32" s="360"/>
      <c r="J32" s="360"/>
      <c r="K32" s="360"/>
      <c r="L32" s="360"/>
      <c r="M32" s="360"/>
      <c r="N32" s="360"/>
      <c r="O32" s="360"/>
      <c r="P32" s="360"/>
      <c r="Q32" s="360"/>
      <c r="R32" s="360"/>
      <c r="S32" s="360"/>
      <c r="T32" s="360"/>
      <c r="U32" s="360"/>
      <c r="V32" s="360"/>
      <c r="W32" s="360"/>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3"/>
    </row>
    <row r="33" spans="3:48" ht="15" customHeight="1">
      <c r="C33" s="243"/>
      <c r="D33" s="242"/>
      <c r="E33" s="360"/>
      <c r="F33" s="360"/>
      <c r="G33" s="360"/>
      <c r="H33" s="360"/>
      <c r="I33" s="360"/>
      <c r="J33" s="360"/>
      <c r="K33" s="360"/>
      <c r="L33" s="360"/>
      <c r="M33" s="360"/>
      <c r="N33" s="360"/>
      <c r="O33" s="360"/>
      <c r="P33" s="360"/>
      <c r="Q33" s="360"/>
      <c r="R33" s="360"/>
      <c r="S33" s="360"/>
      <c r="T33" s="360"/>
      <c r="U33" s="360"/>
      <c r="V33" s="360"/>
      <c r="W33" s="360"/>
      <c r="X33" s="244"/>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6"/>
    </row>
    <row r="34" spans="3:48" ht="20.25" customHeight="1" thickBot="1">
      <c r="C34" s="243"/>
      <c r="D34" s="250"/>
      <c r="E34" s="251"/>
      <c r="F34" s="251"/>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3"/>
      <c r="AV34" s="238"/>
    </row>
    <row r="35" spans="3:48" ht="20.25" customHeight="1" thickBot="1">
      <c r="E35" s="233" t="s">
        <v>379</v>
      </c>
    </row>
    <row r="36" spans="3:48" ht="15" customHeight="1">
      <c r="D36" s="234"/>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7"/>
    </row>
    <row r="37" spans="3:48" ht="20.25" customHeight="1">
      <c r="D37" s="238"/>
      <c r="E37" s="242"/>
      <c r="G37" s="254" t="s">
        <v>380</v>
      </c>
      <c r="H37" s="255"/>
      <c r="I37" s="255"/>
      <c r="J37" s="256"/>
      <c r="K37" s="256"/>
      <c r="L37" s="256"/>
      <c r="M37" s="256"/>
      <c r="O37" s="255" t="s">
        <v>381</v>
      </c>
      <c r="P37" s="256"/>
      <c r="Q37" s="256"/>
      <c r="R37" s="256"/>
      <c r="S37" s="256"/>
      <c r="T37" s="256"/>
      <c r="U37" s="256"/>
      <c r="V37" s="256"/>
      <c r="Y37" s="255" t="s">
        <v>382</v>
      </c>
      <c r="AA37" s="256"/>
      <c r="AB37" s="256"/>
      <c r="AC37" s="256"/>
      <c r="AD37" s="256"/>
      <c r="AE37" s="256"/>
      <c r="AF37" s="256"/>
      <c r="AH37" s="256"/>
      <c r="AI37" s="256"/>
      <c r="AJ37" s="256"/>
      <c r="AK37" s="256"/>
      <c r="AM37" s="255" t="s">
        <v>383</v>
      </c>
      <c r="AN37" s="256"/>
      <c r="AO37" s="256"/>
      <c r="AP37" s="256"/>
      <c r="AQ37" s="256"/>
      <c r="AR37" s="256"/>
      <c r="AS37" s="242"/>
      <c r="AT37" s="242"/>
      <c r="AU37" s="243"/>
    </row>
    <row r="38" spans="3:48" ht="20.25" customHeight="1" thickBot="1">
      <c r="D38" s="238"/>
      <c r="E38" s="242"/>
      <c r="F38" s="242"/>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42"/>
      <c r="AT38" s="242"/>
      <c r="AU38" s="243"/>
    </row>
    <row r="39" spans="3:48" ht="20.25" customHeight="1">
      <c r="D39" s="238"/>
      <c r="E39" s="234"/>
      <c r="F39" s="236"/>
      <c r="G39" s="257"/>
      <c r="H39" s="258"/>
      <c r="I39" s="257"/>
      <c r="J39" s="257"/>
      <c r="K39" s="258"/>
      <c r="L39" s="259"/>
      <c r="M39" s="260"/>
      <c r="N39" s="361" t="s">
        <v>384</v>
      </c>
      <c r="O39" s="362"/>
      <c r="P39" s="362"/>
      <c r="Q39" s="362"/>
      <c r="R39" s="362"/>
      <c r="S39" s="363"/>
      <c r="T39" s="260"/>
      <c r="U39" s="260"/>
      <c r="V39" s="260"/>
      <c r="W39" s="260"/>
      <c r="X39" s="367" t="s">
        <v>385</v>
      </c>
      <c r="Y39" s="368"/>
      <c r="Z39" s="368"/>
      <c r="AA39" s="368"/>
      <c r="AB39" s="368"/>
      <c r="AC39" s="368"/>
      <c r="AD39" s="368"/>
      <c r="AE39" s="368"/>
      <c r="AF39" s="369"/>
      <c r="AG39" s="242"/>
      <c r="AH39" s="242"/>
      <c r="AI39" s="242"/>
      <c r="AJ39" s="242"/>
      <c r="AK39" s="242"/>
      <c r="AL39" s="367" t="s">
        <v>386</v>
      </c>
      <c r="AM39" s="368"/>
      <c r="AN39" s="368"/>
      <c r="AO39" s="368"/>
      <c r="AP39" s="368"/>
      <c r="AQ39" s="368"/>
      <c r="AR39" s="368"/>
      <c r="AS39" s="368"/>
      <c r="AT39" s="369"/>
      <c r="AU39" s="243"/>
    </row>
    <row r="40" spans="3:48" ht="20.25" customHeight="1" thickBot="1">
      <c r="D40" s="238"/>
      <c r="E40" s="238"/>
      <c r="F40" s="242" t="s">
        <v>387</v>
      </c>
      <c r="G40" s="261"/>
      <c r="H40" s="262"/>
      <c r="I40" s="261"/>
      <c r="J40" s="256" t="s">
        <v>388</v>
      </c>
      <c r="K40" s="262"/>
      <c r="L40" s="263"/>
      <c r="M40" s="261"/>
      <c r="N40" s="364"/>
      <c r="O40" s="365"/>
      <c r="P40" s="365"/>
      <c r="Q40" s="365"/>
      <c r="R40" s="365"/>
      <c r="S40" s="366"/>
      <c r="T40" s="261"/>
      <c r="U40" s="261"/>
      <c r="V40" s="261"/>
      <c r="W40" s="261"/>
      <c r="X40" s="356"/>
      <c r="Y40" s="357"/>
      <c r="Z40" s="357"/>
      <c r="AA40" s="357"/>
      <c r="AB40" s="357"/>
      <c r="AC40" s="357"/>
      <c r="AD40" s="357"/>
      <c r="AE40" s="357"/>
      <c r="AF40" s="358"/>
      <c r="AG40" s="242"/>
      <c r="AH40" s="242"/>
      <c r="AI40" s="242"/>
      <c r="AJ40" s="242"/>
      <c r="AK40" s="242"/>
      <c r="AL40" s="356"/>
      <c r="AM40" s="357"/>
      <c r="AN40" s="357"/>
      <c r="AO40" s="357"/>
      <c r="AP40" s="357"/>
      <c r="AQ40" s="357"/>
      <c r="AR40" s="357"/>
      <c r="AS40" s="357"/>
      <c r="AT40" s="358"/>
      <c r="AU40" s="243"/>
    </row>
    <row r="41" spans="3:48" ht="20.25" customHeight="1" thickBot="1">
      <c r="D41" s="238"/>
      <c r="E41" s="238"/>
      <c r="F41" s="370" t="s">
        <v>389</v>
      </c>
      <c r="G41" s="371"/>
      <c r="H41" s="264"/>
      <c r="I41" s="265"/>
      <c r="J41" s="265"/>
      <c r="K41" s="264"/>
      <c r="L41" s="266"/>
      <c r="M41" s="265"/>
      <c r="N41" s="376" t="s">
        <v>390</v>
      </c>
      <c r="O41" s="377"/>
      <c r="P41" s="377"/>
      <c r="Q41" s="377"/>
      <c r="R41" s="377"/>
      <c r="S41" s="378"/>
      <c r="T41" s="265"/>
      <c r="U41" s="265"/>
      <c r="V41" s="267"/>
      <c r="W41" s="268"/>
      <c r="X41" s="382" t="s">
        <v>391</v>
      </c>
      <c r="Y41" s="383"/>
      <c r="Z41" s="383"/>
      <c r="AA41" s="383"/>
      <c r="AB41" s="383"/>
      <c r="AC41" s="383"/>
      <c r="AD41" s="383"/>
      <c r="AE41" s="383"/>
      <c r="AF41" s="384"/>
      <c r="AG41" s="242"/>
      <c r="AH41" s="242"/>
      <c r="AI41" s="242"/>
      <c r="AJ41" s="242"/>
      <c r="AK41" s="242"/>
      <c r="AL41" s="353" t="s">
        <v>392</v>
      </c>
      <c r="AM41" s="354"/>
      <c r="AN41" s="354"/>
      <c r="AO41" s="354"/>
      <c r="AP41" s="354"/>
      <c r="AQ41" s="354"/>
      <c r="AR41" s="354"/>
      <c r="AS41" s="354"/>
      <c r="AT41" s="355"/>
      <c r="AU41" s="243"/>
    </row>
    <row r="42" spans="3:48" ht="20.25" customHeight="1">
      <c r="D42" s="238"/>
      <c r="E42" s="238"/>
      <c r="F42" s="372"/>
      <c r="G42" s="373"/>
      <c r="H42" s="243"/>
      <c r="I42" s="242"/>
      <c r="J42" s="242"/>
      <c r="K42" s="243"/>
      <c r="L42" s="238"/>
      <c r="M42" s="242"/>
      <c r="N42" s="379"/>
      <c r="O42" s="380"/>
      <c r="P42" s="380"/>
      <c r="Q42" s="380"/>
      <c r="R42" s="380"/>
      <c r="S42" s="381"/>
      <c r="T42" s="242"/>
      <c r="U42" s="243"/>
      <c r="V42" s="242"/>
      <c r="W42" s="242"/>
      <c r="X42" s="385"/>
      <c r="Y42" s="386"/>
      <c r="Z42" s="386"/>
      <c r="AA42" s="386"/>
      <c r="AB42" s="386"/>
      <c r="AC42" s="386"/>
      <c r="AD42" s="386"/>
      <c r="AE42" s="386"/>
      <c r="AF42" s="387"/>
      <c r="AG42" s="242"/>
      <c r="AH42" s="242"/>
      <c r="AI42" s="242"/>
      <c r="AJ42" s="242"/>
      <c r="AK42" s="242"/>
      <c r="AL42" s="356"/>
      <c r="AM42" s="357"/>
      <c r="AN42" s="357"/>
      <c r="AO42" s="357"/>
      <c r="AP42" s="357"/>
      <c r="AQ42" s="357"/>
      <c r="AR42" s="357"/>
      <c r="AS42" s="357"/>
      <c r="AT42" s="358"/>
      <c r="AU42" s="243"/>
    </row>
    <row r="43" spans="3:48" ht="20.25" customHeight="1" thickBot="1">
      <c r="D43" s="238"/>
      <c r="E43" s="238"/>
      <c r="F43" s="374"/>
      <c r="G43" s="375"/>
      <c r="H43" s="269"/>
      <c r="I43" s="256"/>
      <c r="J43" s="256"/>
      <c r="K43" s="269"/>
      <c r="L43" s="270"/>
      <c r="M43" s="256"/>
      <c r="N43" s="353" t="s">
        <v>393</v>
      </c>
      <c r="O43" s="354"/>
      <c r="P43" s="354"/>
      <c r="Q43" s="354"/>
      <c r="R43" s="354"/>
      <c r="S43" s="355"/>
      <c r="T43" s="256"/>
      <c r="U43" s="269"/>
      <c r="V43" s="256"/>
      <c r="W43" s="256"/>
      <c r="X43" s="353" t="s">
        <v>394</v>
      </c>
      <c r="Y43" s="354"/>
      <c r="Z43" s="354"/>
      <c r="AA43" s="354"/>
      <c r="AB43" s="354"/>
      <c r="AC43" s="354"/>
      <c r="AD43" s="354"/>
      <c r="AE43" s="354"/>
      <c r="AF43" s="355"/>
      <c r="AG43" s="256"/>
      <c r="AH43" s="256"/>
      <c r="AI43" s="256"/>
      <c r="AJ43" s="256"/>
      <c r="AK43" s="256"/>
      <c r="AL43" s="353" t="s">
        <v>395</v>
      </c>
      <c r="AM43" s="354"/>
      <c r="AN43" s="354"/>
      <c r="AO43" s="354"/>
      <c r="AP43" s="354"/>
      <c r="AQ43" s="354"/>
      <c r="AR43" s="354"/>
      <c r="AS43" s="354"/>
      <c r="AT43" s="355"/>
      <c r="AU43" s="243"/>
    </row>
    <row r="44" spans="3:48" ht="20.25" customHeight="1">
      <c r="D44" s="238"/>
      <c r="E44" s="238"/>
      <c r="F44" s="271"/>
      <c r="G44" s="242"/>
      <c r="H44" s="243"/>
      <c r="I44" s="242"/>
      <c r="J44" s="242"/>
      <c r="K44" s="243"/>
      <c r="L44" s="238"/>
      <c r="M44" s="242"/>
      <c r="N44" s="356"/>
      <c r="O44" s="357"/>
      <c r="P44" s="357"/>
      <c r="Q44" s="357"/>
      <c r="R44" s="357"/>
      <c r="S44" s="358"/>
      <c r="T44" s="242"/>
      <c r="U44" s="243"/>
      <c r="V44" s="242"/>
      <c r="W44" s="242"/>
      <c r="X44" s="356"/>
      <c r="Y44" s="357"/>
      <c r="Z44" s="357"/>
      <c r="AA44" s="357"/>
      <c r="AB44" s="357"/>
      <c r="AC44" s="357"/>
      <c r="AD44" s="357"/>
      <c r="AE44" s="357"/>
      <c r="AF44" s="358"/>
      <c r="AG44" s="242"/>
      <c r="AH44" s="242"/>
      <c r="AI44" s="242"/>
      <c r="AJ44" s="242"/>
      <c r="AK44" s="242"/>
      <c r="AL44" s="356"/>
      <c r="AM44" s="357"/>
      <c r="AN44" s="357"/>
      <c r="AO44" s="357"/>
      <c r="AP44" s="357"/>
      <c r="AQ44" s="357"/>
      <c r="AR44" s="357"/>
      <c r="AS44" s="357"/>
      <c r="AT44" s="358"/>
      <c r="AU44" s="243"/>
    </row>
    <row r="45" spans="3:48" ht="20.25" customHeight="1">
      <c r="D45" s="238"/>
      <c r="E45" s="238"/>
      <c r="F45" s="272"/>
      <c r="G45" s="256"/>
      <c r="H45" s="269"/>
      <c r="I45" s="256"/>
      <c r="J45" s="256"/>
      <c r="K45" s="269"/>
      <c r="L45" s="270"/>
      <c r="M45" s="256"/>
      <c r="N45" s="353" t="s">
        <v>396</v>
      </c>
      <c r="O45" s="354"/>
      <c r="P45" s="354"/>
      <c r="Q45" s="354"/>
      <c r="R45" s="354"/>
      <c r="S45" s="355"/>
      <c r="T45" s="256"/>
      <c r="U45" s="269"/>
      <c r="V45" s="256"/>
      <c r="W45" s="256"/>
      <c r="X45" s="353" t="s">
        <v>397</v>
      </c>
      <c r="Y45" s="354"/>
      <c r="Z45" s="354"/>
      <c r="AA45" s="354"/>
      <c r="AB45" s="354"/>
      <c r="AC45" s="354"/>
      <c r="AD45" s="354"/>
      <c r="AE45" s="354"/>
      <c r="AF45" s="355"/>
      <c r="AG45" s="256"/>
      <c r="AH45" s="256"/>
      <c r="AI45" s="256"/>
      <c r="AJ45" s="256"/>
      <c r="AK45" s="256"/>
      <c r="AL45" s="353" t="s">
        <v>385</v>
      </c>
      <c r="AM45" s="354"/>
      <c r="AN45" s="354"/>
      <c r="AO45" s="354"/>
      <c r="AP45" s="354"/>
      <c r="AQ45" s="354"/>
      <c r="AR45" s="354"/>
      <c r="AS45" s="354"/>
      <c r="AT45" s="355"/>
      <c r="AU45" s="243"/>
    </row>
    <row r="46" spans="3:48" ht="20.25" customHeight="1" thickBot="1">
      <c r="D46" s="238"/>
      <c r="E46" s="238"/>
      <c r="F46" s="273"/>
      <c r="G46" s="242"/>
      <c r="H46" s="243"/>
      <c r="I46" s="250"/>
      <c r="J46" s="252"/>
      <c r="K46" s="274"/>
      <c r="L46" s="238"/>
      <c r="M46" s="242"/>
      <c r="N46" s="356"/>
      <c r="O46" s="357"/>
      <c r="P46" s="357"/>
      <c r="Q46" s="357"/>
      <c r="R46" s="357"/>
      <c r="S46" s="358"/>
      <c r="T46" s="242"/>
      <c r="U46" s="243"/>
      <c r="V46" s="242"/>
      <c r="W46" s="242"/>
      <c r="X46" s="356"/>
      <c r="Y46" s="357"/>
      <c r="Z46" s="357"/>
      <c r="AA46" s="357"/>
      <c r="AB46" s="357"/>
      <c r="AC46" s="357"/>
      <c r="AD46" s="357"/>
      <c r="AE46" s="357"/>
      <c r="AF46" s="358"/>
      <c r="AG46" s="242"/>
      <c r="AH46" s="242"/>
      <c r="AI46" s="242"/>
      <c r="AJ46" s="242"/>
      <c r="AK46" s="242"/>
      <c r="AL46" s="356"/>
      <c r="AM46" s="357"/>
      <c r="AN46" s="357"/>
      <c r="AO46" s="357"/>
      <c r="AP46" s="357"/>
      <c r="AQ46" s="357"/>
      <c r="AR46" s="357"/>
      <c r="AS46" s="357"/>
      <c r="AT46" s="358"/>
      <c r="AU46" s="243"/>
    </row>
    <row r="47" spans="3:48" ht="20.25" customHeight="1">
      <c r="D47" s="238"/>
      <c r="E47" s="238"/>
      <c r="F47" s="273"/>
      <c r="G47" s="242"/>
      <c r="H47" s="243"/>
      <c r="I47" s="389" t="s">
        <v>398</v>
      </c>
      <c r="J47" s="390"/>
      <c r="K47" s="391"/>
      <c r="L47" s="242"/>
      <c r="M47" s="242"/>
      <c r="N47" s="382" t="s">
        <v>391</v>
      </c>
      <c r="O47" s="383"/>
      <c r="P47" s="383"/>
      <c r="Q47" s="383"/>
      <c r="R47" s="383"/>
      <c r="S47" s="384"/>
      <c r="T47" s="242"/>
      <c r="U47" s="243"/>
      <c r="V47" s="242"/>
      <c r="W47" s="242"/>
      <c r="X47" s="382" t="s">
        <v>399</v>
      </c>
      <c r="Y47" s="383"/>
      <c r="Z47" s="383"/>
      <c r="AA47" s="383"/>
      <c r="AB47" s="383"/>
      <c r="AC47" s="383"/>
      <c r="AD47" s="383"/>
      <c r="AE47" s="383"/>
      <c r="AF47" s="384"/>
      <c r="AG47" s="242"/>
      <c r="AH47" s="242"/>
      <c r="AI47" s="242"/>
      <c r="AJ47" s="242"/>
      <c r="AK47" s="242"/>
      <c r="AL47" s="382" t="s">
        <v>400</v>
      </c>
      <c r="AM47" s="383"/>
      <c r="AN47" s="383"/>
      <c r="AO47" s="383"/>
      <c r="AP47" s="383"/>
      <c r="AQ47" s="383"/>
      <c r="AR47" s="383"/>
      <c r="AS47" s="383"/>
      <c r="AT47" s="384"/>
      <c r="AU47" s="243"/>
    </row>
    <row r="48" spans="3:48" ht="15" customHeight="1" thickBot="1">
      <c r="D48" s="238"/>
      <c r="E48" s="238"/>
      <c r="F48" s="275"/>
      <c r="G48" s="256"/>
      <c r="H48" s="269"/>
      <c r="I48" s="392"/>
      <c r="J48" s="393"/>
      <c r="K48" s="394"/>
      <c r="L48" s="242"/>
      <c r="M48" s="242"/>
      <c r="N48" s="392"/>
      <c r="O48" s="393"/>
      <c r="P48" s="393"/>
      <c r="Q48" s="393"/>
      <c r="R48" s="393"/>
      <c r="S48" s="394"/>
      <c r="T48" s="242"/>
      <c r="U48" s="274"/>
      <c r="V48" s="242"/>
      <c r="W48" s="242"/>
      <c r="X48" s="392"/>
      <c r="Y48" s="393"/>
      <c r="Z48" s="393"/>
      <c r="AA48" s="393"/>
      <c r="AB48" s="393"/>
      <c r="AC48" s="393"/>
      <c r="AD48" s="393"/>
      <c r="AE48" s="393"/>
      <c r="AF48" s="394"/>
      <c r="AG48" s="242"/>
      <c r="AH48" s="242"/>
      <c r="AI48" s="242"/>
      <c r="AJ48" s="242"/>
      <c r="AK48" s="242"/>
      <c r="AL48" s="392"/>
      <c r="AM48" s="393"/>
      <c r="AN48" s="393"/>
      <c r="AO48" s="393"/>
      <c r="AP48" s="393"/>
      <c r="AQ48" s="393"/>
      <c r="AR48" s="393"/>
      <c r="AS48" s="393"/>
      <c r="AT48" s="394"/>
      <c r="AU48" s="243"/>
    </row>
    <row r="49" spans="4:47" ht="20.25" customHeight="1" thickBot="1">
      <c r="D49" s="276"/>
      <c r="E49" s="277"/>
      <c r="F49" s="278"/>
      <c r="G49" s="279"/>
      <c r="H49" s="280"/>
      <c r="I49" s="395"/>
      <c r="J49" s="396"/>
      <c r="K49" s="397"/>
      <c r="L49" s="281"/>
      <c r="M49" s="281"/>
      <c r="N49" s="395"/>
      <c r="O49" s="396"/>
      <c r="P49" s="396"/>
      <c r="Q49" s="396"/>
      <c r="R49" s="396"/>
      <c r="S49" s="397"/>
      <c r="T49" s="282"/>
      <c r="U49" s="281"/>
      <c r="V49" s="281"/>
      <c r="W49" s="281"/>
      <c r="X49" s="395"/>
      <c r="Y49" s="396"/>
      <c r="Z49" s="396"/>
      <c r="AA49" s="396"/>
      <c r="AB49" s="396"/>
      <c r="AC49" s="396"/>
      <c r="AD49" s="396"/>
      <c r="AE49" s="396"/>
      <c r="AF49" s="397"/>
      <c r="AG49" s="281"/>
      <c r="AH49" s="281"/>
      <c r="AI49" s="281"/>
      <c r="AJ49" s="281"/>
      <c r="AK49" s="281"/>
      <c r="AL49" s="395"/>
      <c r="AM49" s="396"/>
      <c r="AN49" s="396"/>
      <c r="AO49" s="396"/>
      <c r="AP49" s="396"/>
      <c r="AQ49" s="396"/>
      <c r="AR49" s="396"/>
      <c r="AS49" s="396"/>
      <c r="AT49" s="397"/>
      <c r="AU49" s="283"/>
    </row>
    <row r="50" spans="4:47" ht="20.25" customHeight="1" thickBot="1">
      <c r="D50" s="284"/>
      <c r="E50" s="281"/>
      <c r="F50" s="285"/>
      <c r="G50" s="281"/>
      <c r="H50" s="281"/>
      <c r="I50" s="286"/>
      <c r="J50" s="287"/>
      <c r="K50" s="288"/>
      <c r="L50" s="279"/>
      <c r="M50" s="279"/>
      <c r="N50" s="279"/>
      <c r="O50" s="279"/>
      <c r="P50" s="279"/>
      <c r="Q50" s="279"/>
      <c r="R50" s="279"/>
      <c r="S50" s="289"/>
      <c r="T50" s="279"/>
      <c r="U50" s="279"/>
      <c r="V50" s="279"/>
      <c r="W50" s="279"/>
      <c r="X50" s="279"/>
      <c r="Y50" s="279"/>
      <c r="Z50" s="279"/>
      <c r="AA50" s="290"/>
      <c r="AB50" s="281"/>
      <c r="AC50" s="281"/>
      <c r="AD50" s="281"/>
      <c r="AE50" s="281"/>
      <c r="AF50" s="291"/>
      <c r="AG50" s="281"/>
      <c r="AH50" s="281"/>
      <c r="AI50" s="281"/>
      <c r="AJ50" s="281"/>
      <c r="AK50" s="281"/>
      <c r="AL50" s="292"/>
      <c r="AM50" s="281"/>
      <c r="AN50" s="398" t="s">
        <v>401</v>
      </c>
      <c r="AO50" s="399"/>
      <c r="AP50" s="399"/>
      <c r="AQ50" s="399"/>
      <c r="AR50" s="399"/>
      <c r="AS50" s="399"/>
      <c r="AT50" s="399"/>
      <c r="AU50" s="283"/>
    </row>
    <row r="51" spans="4:47" ht="20.25" customHeight="1">
      <c r="D51" s="284"/>
      <c r="E51" s="281"/>
      <c r="F51" s="285"/>
      <c r="G51" s="281"/>
      <c r="H51" s="281"/>
      <c r="I51" s="293"/>
      <c r="J51" s="293"/>
      <c r="K51" s="293"/>
      <c r="L51" s="281"/>
      <c r="M51" s="281"/>
      <c r="N51" s="281"/>
      <c r="O51" s="281"/>
      <c r="P51" s="281"/>
      <c r="Q51" s="281"/>
      <c r="R51" s="281"/>
      <c r="S51" s="281"/>
      <c r="T51" s="281"/>
      <c r="U51" s="281"/>
      <c r="V51" s="281"/>
      <c r="W51" s="281"/>
      <c r="X51" s="281"/>
      <c r="Y51" s="281"/>
      <c r="Z51" s="281"/>
      <c r="AA51" s="291"/>
      <c r="AB51" s="281"/>
      <c r="AC51" s="281"/>
      <c r="AD51" s="281"/>
      <c r="AE51" s="281"/>
      <c r="AF51" s="281"/>
      <c r="AG51" s="281"/>
      <c r="AH51" s="281"/>
      <c r="AI51" s="281"/>
      <c r="AJ51" s="281"/>
      <c r="AK51" s="281"/>
      <c r="AL51" s="285"/>
      <c r="AM51" s="281"/>
      <c r="AN51" s="400"/>
      <c r="AO51" s="400"/>
      <c r="AP51" s="400"/>
      <c r="AQ51" s="400"/>
      <c r="AR51" s="400"/>
      <c r="AS51" s="400"/>
      <c r="AT51" s="400"/>
      <c r="AU51" s="283"/>
    </row>
    <row r="52" spans="4:47" ht="20.25" customHeight="1">
      <c r="D52" s="284"/>
      <c r="E52" s="281"/>
      <c r="F52" s="285"/>
      <c r="G52" s="281"/>
      <c r="H52" s="401" t="s">
        <v>402</v>
      </c>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281"/>
      <c r="AK52" s="281"/>
      <c r="AL52" s="285"/>
      <c r="AM52" s="281"/>
      <c r="AN52" s="400"/>
      <c r="AO52" s="400"/>
      <c r="AP52" s="400"/>
      <c r="AQ52" s="400"/>
      <c r="AR52" s="400"/>
      <c r="AS52" s="400"/>
      <c r="AT52" s="400"/>
      <c r="AU52" s="283"/>
    </row>
    <row r="53" spans="4:47" ht="20.25" customHeight="1" thickBot="1">
      <c r="D53" s="284"/>
      <c r="E53" s="281"/>
      <c r="F53" s="285"/>
      <c r="G53" s="294"/>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c r="AI53" s="402"/>
      <c r="AJ53" s="294"/>
      <c r="AK53" s="294"/>
      <c r="AL53" s="295"/>
      <c r="AM53" s="281"/>
      <c r="AN53" s="400"/>
      <c r="AO53" s="400"/>
      <c r="AP53" s="400"/>
      <c r="AQ53" s="400"/>
      <c r="AR53" s="400"/>
      <c r="AS53" s="400"/>
      <c r="AT53" s="400"/>
      <c r="AU53" s="283"/>
    </row>
    <row r="54" spans="4:47" ht="15" customHeight="1" thickTop="1" thickBot="1">
      <c r="D54" s="250"/>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4"/>
    </row>
    <row r="55" spans="4:47" ht="15" customHeight="1">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2"/>
    </row>
    <row r="65" spans="1:47" ht="20.25" customHeight="1">
      <c r="A65" s="388" t="s">
        <v>403</v>
      </c>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c r="AE65" s="388"/>
      <c r="AF65" s="388"/>
      <c r="AG65" s="388"/>
      <c r="AH65" s="388"/>
      <c r="AI65" s="388"/>
      <c r="AJ65" s="388"/>
      <c r="AK65" s="388"/>
      <c r="AL65" s="388"/>
      <c r="AM65" s="388"/>
      <c r="AN65" s="388"/>
      <c r="AO65" s="388"/>
      <c r="AP65" s="388"/>
      <c r="AQ65" s="388"/>
      <c r="AR65" s="388"/>
      <c r="AS65" s="388"/>
      <c r="AT65" s="388"/>
      <c r="AU65" s="388"/>
    </row>
    <row r="66" spans="1:47" ht="20.25" customHeight="1">
      <c r="A66" s="388"/>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row>
    <row r="67" spans="1:47" ht="20.25" customHeight="1">
      <c r="A67" s="388" t="s">
        <v>404</v>
      </c>
      <c r="B67" s="388"/>
      <c r="C67" s="388"/>
      <c r="D67" s="388"/>
      <c r="E67" s="388"/>
      <c r="F67" s="388"/>
      <c r="G67" s="388"/>
      <c r="H67" s="388"/>
      <c r="I67" s="388"/>
      <c r="J67" s="388"/>
      <c r="K67" s="388"/>
      <c r="L67" s="388"/>
      <c r="M67" s="388"/>
      <c r="N67" s="388"/>
      <c r="O67" s="388"/>
      <c r="P67" s="388"/>
      <c r="Q67" s="388"/>
      <c r="R67" s="388"/>
      <c r="S67" s="388"/>
      <c r="T67" s="388"/>
      <c r="U67" s="388"/>
      <c r="V67" s="388"/>
      <c r="W67" s="388"/>
      <c r="X67" s="388"/>
      <c r="Y67" s="388"/>
      <c r="Z67" s="388"/>
      <c r="AA67" s="388"/>
      <c r="AB67" s="388"/>
      <c r="AC67" s="388"/>
      <c r="AD67" s="388"/>
      <c r="AE67" s="388"/>
      <c r="AF67" s="388"/>
      <c r="AG67" s="388"/>
      <c r="AH67" s="388"/>
      <c r="AI67" s="388"/>
      <c r="AJ67" s="388"/>
      <c r="AK67" s="388"/>
      <c r="AL67" s="388"/>
      <c r="AM67" s="388"/>
      <c r="AN67" s="388"/>
      <c r="AO67" s="388"/>
      <c r="AP67" s="388"/>
      <c r="AQ67" s="388"/>
      <c r="AR67" s="388"/>
      <c r="AS67" s="388"/>
      <c r="AT67" s="388"/>
      <c r="AU67" s="388"/>
    </row>
    <row r="68" spans="1:47" ht="20.25" customHeight="1">
      <c r="A68" s="388"/>
      <c r="B68" s="388"/>
      <c r="C68" s="388"/>
      <c r="D68" s="388"/>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8"/>
      <c r="AL68" s="388"/>
      <c r="AM68" s="388"/>
      <c r="AN68" s="388"/>
      <c r="AO68" s="388"/>
      <c r="AP68" s="388"/>
      <c r="AQ68" s="388"/>
      <c r="AR68" s="388"/>
      <c r="AS68" s="388"/>
      <c r="AT68" s="388"/>
      <c r="AU68" s="388"/>
    </row>
    <row r="69" spans="1:47" ht="20.25" customHeight="1">
      <c r="A69" s="388" t="s">
        <v>405</v>
      </c>
      <c r="B69" s="388"/>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row>
    <row r="70" spans="1:47" ht="20.25" customHeight="1">
      <c r="A70" s="388"/>
      <c r="B70" s="388"/>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8"/>
      <c r="AN70" s="388"/>
      <c r="AO70" s="388"/>
      <c r="AP70" s="388"/>
      <c r="AQ70" s="388"/>
      <c r="AR70" s="388"/>
      <c r="AS70" s="388"/>
      <c r="AT70" s="388"/>
      <c r="AU70" s="388"/>
    </row>
    <row r="71" spans="1:47" ht="20.25" customHeight="1">
      <c r="A71" s="388" t="s">
        <v>406</v>
      </c>
      <c r="B71" s="388"/>
      <c r="C71" s="388"/>
      <c r="D71" s="388"/>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c r="AN71" s="388"/>
      <c r="AO71" s="388"/>
      <c r="AP71" s="388"/>
      <c r="AQ71" s="388"/>
      <c r="AR71" s="388"/>
      <c r="AS71" s="388"/>
      <c r="AT71" s="388"/>
      <c r="AU71" s="388"/>
    </row>
    <row r="72" spans="1:47" ht="20.25" customHeight="1">
      <c r="A72" s="388"/>
      <c r="B72" s="388"/>
      <c r="C72" s="388"/>
      <c r="D72" s="388"/>
      <c r="E72" s="388"/>
      <c r="F72" s="388"/>
      <c r="G72" s="388"/>
      <c r="H72" s="388"/>
      <c r="I72" s="388"/>
      <c r="J72" s="388"/>
      <c r="K72" s="388"/>
      <c r="L72" s="388"/>
      <c r="M72" s="388"/>
      <c r="N72" s="388"/>
      <c r="O72" s="388"/>
      <c r="P72" s="388"/>
      <c r="Q72" s="388"/>
      <c r="R72" s="388"/>
      <c r="S72" s="388"/>
      <c r="T72" s="388"/>
      <c r="U72" s="388"/>
      <c r="V72" s="388"/>
      <c r="W72" s="388"/>
      <c r="X72" s="388"/>
      <c r="Y72" s="388"/>
      <c r="Z72" s="388"/>
      <c r="AA72" s="388"/>
      <c r="AB72" s="388"/>
      <c r="AC72" s="388"/>
      <c r="AD72" s="388"/>
      <c r="AE72" s="388"/>
      <c r="AF72" s="388"/>
      <c r="AG72" s="388"/>
      <c r="AH72" s="388"/>
      <c r="AI72" s="388"/>
      <c r="AJ72" s="388"/>
      <c r="AK72" s="388"/>
      <c r="AL72" s="388"/>
      <c r="AM72" s="388"/>
      <c r="AN72" s="388"/>
      <c r="AO72" s="388"/>
      <c r="AP72" s="388"/>
      <c r="AQ72" s="388"/>
      <c r="AR72" s="388"/>
      <c r="AS72" s="388"/>
      <c r="AT72" s="388"/>
      <c r="AU72" s="388"/>
    </row>
    <row r="73" spans="1:47" ht="20.25" customHeight="1">
      <c r="A73" s="388" t="s">
        <v>407</v>
      </c>
      <c r="B73" s="388"/>
      <c r="C73" s="388"/>
      <c r="D73" s="388"/>
      <c r="E73" s="388"/>
      <c r="F73" s="388"/>
      <c r="G73" s="388"/>
      <c r="H73" s="388"/>
      <c r="I73" s="388"/>
      <c r="J73" s="388"/>
      <c r="K73" s="388"/>
      <c r="L73" s="388"/>
      <c r="M73" s="388"/>
      <c r="N73" s="388"/>
      <c r="O73" s="388"/>
      <c r="P73" s="388"/>
      <c r="Q73" s="388"/>
      <c r="R73" s="388"/>
      <c r="S73" s="388"/>
      <c r="T73" s="388"/>
      <c r="U73" s="388"/>
      <c r="V73" s="388"/>
      <c r="W73" s="388"/>
      <c r="X73" s="388"/>
      <c r="Y73" s="388"/>
      <c r="Z73" s="388"/>
      <c r="AA73" s="388"/>
      <c r="AB73" s="388"/>
      <c r="AC73" s="388"/>
      <c r="AD73" s="388"/>
      <c r="AE73" s="388"/>
      <c r="AF73" s="388"/>
      <c r="AG73" s="388"/>
      <c r="AH73" s="388"/>
      <c r="AI73" s="388"/>
      <c r="AJ73" s="388"/>
      <c r="AK73" s="388"/>
      <c r="AL73" s="388"/>
      <c r="AM73" s="388"/>
      <c r="AN73" s="388"/>
      <c r="AO73" s="388"/>
      <c r="AP73" s="388"/>
      <c r="AQ73" s="388"/>
      <c r="AR73" s="388"/>
      <c r="AS73" s="388"/>
      <c r="AT73" s="388"/>
      <c r="AU73" s="388"/>
    </row>
    <row r="74" spans="1:47" ht="20.25" customHeight="1">
      <c r="A74" s="388"/>
      <c r="B74" s="388"/>
      <c r="C74" s="388"/>
      <c r="D74" s="388"/>
      <c r="E74" s="388"/>
      <c r="F74" s="388"/>
      <c r="G74" s="388"/>
      <c r="H74" s="388"/>
      <c r="I74" s="388"/>
      <c r="J74" s="388"/>
      <c r="K74" s="388"/>
      <c r="L74" s="388"/>
      <c r="M74" s="388"/>
      <c r="N74" s="388"/>
      <c r="O74" s="388"/>
      <c r="P74" s="388"/>
      <c r="Q74" s="388"/>
      <c r="R74" s="388"/>
      <c r="S74" s="388"/>
      <c r="T74" s="388"/>
      <c r="U74" s="388"/>
      <c r="V74" s="388"/>
      <c r="W74" s="388"/>
      <c r="X74" s="388"/>
      <c r="Y74" s="388"/>
      <c r="Z74" s="388"/>
      <c r="AA74" s="388"/>
      <c r="AB74" s="388"/>
      <c r="AC74" s="388"/>
      <c r="AD74" s="388"/>
      <c r="AE74" s="388"/>
      <c r="AF74" s="388"/>
      <c r="AG74" s="388"/>
      <c r="AH74" s="388"/>
      <c r="AI74" s="388"/>
      <c r="AJ74" s="388"/>
      <c r="AK74" s="388"/>
      <c r="AL74" s="388"/>
      <c r="AM74" s="388"/>
      <c r="AN74" s="388"/>
      <c r="AO74" s="388"/>
      <c r="AP74" s="388"/>
      <c r="AQ74" s="388"/>
      <c r="AR74" s="388"/>
      <c r="AS74" s="388"/>
      <c r="AT74" s="388"/>
      <c r="AU74" s="388"/>
    </row>
    <row r="75" spans="1:47" ht="20.25" customHeight="1">
      <c r="A75" s="388" t="s">
        <v>408</v>
      </c>
      <c r="B75" s="388"/>
      <c r="C75" s="388"/>
      <c r="D75" s="388"/>
      <c r="E75" s="388"/>
      <c r="F75" s="388"/>
      <c r="G75" s="388"/>
      <c r="H75" s="388"/>
      <c r="I75" s="388"/>
      <c r="J75" s="388"/>
      <c r="K75" s="388"/>
      <c r="L75" s="388"/>
      <c r="M75" s="388"/>
      <c r="N75" s="388"/>
      <c r="O75" s="388"/>
      <c r="P75" s="388"/>
      <c r="Q75" s="388"/>
      <c r="R75" s="388"/>
      <c r="S75" s="388"/>
      <c r="T75" s="388"/>
      <c r="U75" s="388"/>
      <c r="V75" s="388"/>
      <c r="W75" s="388"/>
      <c r="X75" s="388"/>
      <c r="Y75" s="388"/>
      <c r="Z75" s="388"/>
      <c r="AA75" s="388"/>
      <c r="AB75" s="388"/>
      <c r="AC75" s="388"/>
      <c r="AD75" s="388"/>
      <c r="AE75" s="388"/>
      <c r="AF75" s="388"/>
      <c r="AG75" s="388"/>
      <c r="AH75" s="388"/>
      <c r="AI75" s="388"/>
      <c r="AJ75" s="388"/>
      <c r="AK75" s="388"/>
      <c r="AL75" s="388"/>
      <c r="AM75" s="388"/>
      <c r="AN75" s="388"/>
      <c r="AO75" s="388"/>
      <c r="AP75" s="388"/>
      <c r="AQ75" s="388"/>
      <c r="AR75" s="388"/>
      <c r="AS75" s="388"/>
      <c r="AT75" s="388"/>
      <c r="AU75" s="388"/>
    </row>
    <row r="76" spans="1:47" ht="20.25" customHeight="1">
      <c r="A76" s="388"/>
      <c r="B76" s="388"/>
      <c r="C76" s="388"/>
      <c r="D76" s="388"/>
      <c r="E76" s="388"/>
      <c r="F76" s="388"/>
      <c r="G76" s="388"/>
      <c r="H76" s="388"/>
      <c r="I76" s="388"/>
      <c r="J76" s="388"/>
      <c r="K76" s="388"/>
      <c r="L76" s="388"/>
      <c r="M76" s="388"/>
      <c r="N76" s="388"/>
      <c r="O76" s="388"/>
      <c r="P76" s="388"/>
      <c r="Q76" s="388"/>
      <c r="R76" s="388"/>
      <c r="S76" s="388"/>
      <c r="T76" s="388"/>
      <c r="U76" s="388"/>
      <c r="V76" s="388"/>
      <c r="W76" s="388"/>
      <c r="X76" s="388"/>
      <c r="Y76" s="388"/>
      <c r="Z76" s="388"/>
      <c r="AA76" s="388"/>
      <c r="AB76" s="388"/>
      <c r="AC76" s="388"/>
      <c r="AD76" s="388"/>
      <c r="AE76" s="388"/>
      <c r="AF76" s="388"/>
      <c r="AG76" s="388"/>
      <c r="AH76" s="388"/>
      <c r="AI76" s="388"/>
      <c r="AJ76" s="388"/>
      <c r="AK76" s="388"/>
      <c r="AL76" s="388"/>
      <c r="AM76" s="388"/>
      <c r="AN76" s="388"/>
      <c r="AO76" s="388"/>
      <c r="AP76" s="388"/>
      <c r="AQ76" s="388"/>
      <c r="AR76" s="388"/>
      <c r="AS76" s="388"/>
      <c r="AT76" s="388"/>
      <c r="AU76" s="388"/>
    </row>
    <row r="77" spans="1:47" ht="20.25" customHeight="1">
      <c r="A77" s="388" t="s">
        <v>409</v>
      </c>
      <c r="B77" s="388"/>
      <c r="C77" s="388"/>
      <c r="D77" s="388"/>
      <c r="E77" s="388"/>
      <c r="F77" s="388"/>
      <c r="G77" s="38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8"/>
      <c r="AK77" s="388"/>
      <c r="AL77" s="388"/>
      <c r="AM77" s="388"/>
      <c r="AN77" s="388"/>
      <c r="AO77" s="388"/>
      <c r="AP77" s="388"/>
      <c r="AQ77" s="388"/>
      <c r="AR77" s="388"/>
      <c r="AS77" s="388"/>
      <c r="AT77" s="388"/>
      <c r="AU77" s="388"/>
    </row>
    <row r="78" spans="1:47" ht="20.25" customHeight="1">
      <c r="A78" s="388"/>
      <c r="B78" s="388"/>
      <c r="C78" s="388"/>
      <c r="D78" s="388"/>
      <c r="E78" s="388"/>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8"/>
      <c r="AK78" s="388"/>
      <c r="AL78" s="388"/>
      <c r="AM78" s="388"/>
      <c r="AN78" s="388"/>
      <c r="AO78" s="388"/>
      <c r="AP78" s="388"/>
      <c r="AQ78" s="388"/>
      <c r="AR78" s="388"/>
      <c r="AS78" s="388"/>
      <c r="AT78" s="388"/>
      <c r="AU78" s="388"/>
    </row>
    <row r="79" spans="1:47" ht="20.25" customHeight="1">
      <c r="A79" s="388" t="s">
        <v>410</v>
      </c>
      <c r="B79" s="388"/>
      <c r="C79" s="388"/>
      <c r="D79" s="388"/>
      <c r="E79" s="388"/>
      <c r="F79" s="388"/>
      <c r="G79" s="388"/>
      <c r="H79" s="388"/>
      <c r="I79" s="388"/>
      <c r="J79" s="388"/>
      <c r="K79" s="388"/>
      <c r="L79" s="388"/>
      <c r="M79" s="388"/>
      <c r="N79" s="388"/>
      <c r="O79" s="388"/>
      <c r="P79" s="388"/>
      <c r="Q79" s="388"/>
      <c r="R79" s="388"/>
      <c r="S79" s="388"/>
      <c r="T79" s="388"/>
      <c r="U79" s="388"/>
      <c r="V79" s="388"/>
      <c r="W79" s="388"/>
      <c r="X79" s="388"/>
      <c r="Y79" s="388"/>
      <c r="Z79" s="388"/>
      <c r="AA79" s="388"/>
      <c r="AB79" s="388"/>
      <c r="AC79" s="388"/>
      <c r="AD79" s="388"/>
      <c r="AE79" s="388"/>
      <c r="AF79" s="388"/>
      <c r="AG79" s="388"/>
      <c r="AH79" s="388"/>
      <c r="AI79" s="388"/>
      <c r="AJ79" s="388"/>
      <c r="AK79" s="388"/>
      <c r="AL79" s="388"/>
      <c r="AM79" s="388"/>
      <c r="AN79" s="388"/>
      <c r="AO79" s="388"/>
      <c r="AP79" s="388"/>
      <c r="AQ79" s="388"/>
      <c r="AR79" s="388"/>
      <c r="AS79" s="388"/>
      <c r="AT79" s="388"/>
      <c r="AU79" s="388"/>
    </row>
    <row r="80" spans="1:47" ht="20.25" customHeight="1">
      <c r="A80" s="388"/>
      <c r="B80" s="388"/>
      <c r="C80" s="388"/>
      <c r="D80" s="388"/>
      <c r="E80" s="388"/>
      <c r="F80" s="388"/>
      <c r="G80" s="388"/>
      <c r="H80" s="388"/>
      <c r="I80" s="388"/>
      <c r="J80" s="388"/>
      <c r="K80" s="388"/>
      <c r="L80" s="388"/>
      <c r="M80" s="388"/>
      <c r="N80" s="388"/>
      <c r="O80" s="388"/>
      <c r="P80" s="388"/>
      <c r="Q80" s="388"/>
      <c r="R80" s="388"/>
      <c r="S80" s="388"/>
      <c r="T80" s="388"/>
      <c r="U80" s="388"/>
      <c r="V80" s="388"/>
      <c r="W80" s="388"/>
      <c r="X80" s="388"/>
      <c r="Y80" s="388"/>
      <c r="Z80" s="388"/>
      <c r="AA80" s="388"/>
      <c r="AB80" s="388"/>
      <c r="AC80" s="388"/>
      <c r="AD80" s="388"/>
      <c r="AE80" s="388"/>
      <c r="AF80" s="388"/>
      <c r="AG80" s="388"/>
      <c r="AH80" s="388"/>
      <c r="AI80" s="388"/>
      <c r="AJ80" s="388"/>
      <c r="AK80" s="388"/>
      <c r="AL80" s="388"/>
      <c r="AM80" s="388"/>
      <c r="AN80" s="388"/>
      <c r="AO80" s="388"/>
      <c r="AP80" s="388"/>
      <c r="AQ80" s="388"/>
      <c r="AR80" s="388"/>
      <c r="AS80" s="388"/>
      <c r="AT80" s="388"/>
      <c r="AU80" s="388"/>
    </row>
    <row r="81" spans="1:47" ht="20.25" customHeight="1">
      <c r="A81" s="388" t="s">
        <v>411</v>
      </c>
      <c r="B81" s="388"/>
      <c r="C81" s="388"/>
      <c r="D81" s="388"/>
      <c r="E81" s="388"/>
      <c r="F81" s="388"/>
      <c r="G81" s="388"/>
      <c r="H81" s="388"/>
      <c r="I81" s="388"/>
      <c r="J81" s="388"/>
      <c r="K81" s="388"/>
      <c r="L81" s="388"/>
      <c r="M81" s="388"/>
      <c r="N81" s="388"/>
      <c r="O81" s="388"/>
      <c r="P81" s="388"/>
      <c r="Q81" s="388"/>
      <c r="R81" s="388"/>
      <c r="S81" s="388"/>
      <c r="T81" s="388"/>
      <c r="U81" s="388"/>
      <c r="V81" s="388"/>
      <c r="W81" s="388"/>
      <c r="X81" s="388"/>
      <c r="Y81" s="388"/>
      <c r="Z81" s="388"/>
      <c r="AA81" s="388"/>
      <c r="AB81" s="388"/>
      <c r="AC81" s="388"/>
      <c r="AD81" s="388"/>
      <c r="AE81" s="388"/>
      <c r="AF81" s="388"/>
      <c r="AG81" s="388"/>
      <c r="AH81" s="388"/>
      <c r="AI81" s="388"/>
      <c r="AJ81" s="388"/>
      <c r="AK81" s="388"/>
      <c r="AL81" s="388"/>
      <c r="AM81" s="388"/>
      <c r="AN81" s="388"/>
      <c r="AO81" s="388"/>
      <c r="AP81" s="388"/>
      <c r="AQ81" s="388"/>
      <c r="AR81" s="388"/>
      <c r="AS81" s="388"/>
      <c r="AT81" s="388"/>
      <c r="AU81" s="388"/>
    </row>
    <row r="82" spans="1:47" ht="20.25" customHeight="1">
      <c r="A82" s="388"/>
      <c r="B82" s="388"/>
      <c r="C82" s="388"/>
      <c r="D82" s="388"/>
      <c r="E82" s="388"/>
      <c r="F82" s="388"/>
      <c r="G82" s="388"/>
      <c r="H82" s="388"/>
      <c r="I82" s="388"/>
      <c r="J82" s="388"/>
      <c r="K82" s="388"/>
      <c r="L82" s="388"/>
      <c r="M82" s="388"/>
      <c r="N82" s="388"/>
      <c r="O82" s="388"/>
      <c r="P82" s="388"/>
      <c r="Q82" s="388"/>
      <c r="R82" s="388"/>
      <c r="S82" s="388"/>
      <c r="T82" s="388"/>
      <c r="U82" s="388"/>
      <c r="V82" s="388"/>
      <c r="W82" s="388"/>
      <c r="X82" s="388"/>
      <c r="Y82" s="388"/>
      <c r="Z82" s="388"/>
      <c r="AA82" s="388"/>
      <c r="AB82" s="388"/>
      <c r="AC82" s="388"/>
      <c r="AD82" s="388"/>
      <c r="AE82" s="388"/>
      <c r="AF82" s="388"/>
      <c r="AG82" s="388"/>
      <c r="AH82" s="388"/>
      <c r="AI82" s="388"/>
      <c r="AJ82" s="388"/>
      <c r="AK82" s="388"/>
      <c r="AL82" s="388"/>
      <c r="AM82" s="388"/>
      <c r="AN82" s="388"/>
      <c r="AO82" s="388"/>
      <c r="AP82" s="388"/>
      <c r="AQ82" s="388"/>
      <c r="AR82" s="388"/>
      <c r="AS82" s="388"/>
      <c r="AT82" s="388"/>
      <c r="AU82" s="388"/>
    </row>
    <row r="83" spans="1:47" ht="20.25" customHeight="1">
      <c r="A83" s="388" t="s">
        <v>412</v>
      </c>
      <c r="B83" s="388"/>
      <c r="C83" s="388"/>
      <c r="D83" s="388"/>
      <c r="E83" s="388"/>
      <c r="F83" s="388"/>
      <c r="G83" s="388"/>
      <c r="H83" s="388"/>
      <c r="I83" s="388"/>
      <c r="J83" s="388"/>
      <c r="K83" s="388"/>
      <c r="L83" s="388"/>
      <c r="M83" s="388"/>
      <c r="N83" s="388"/>
      <c r="O83" s="388"/>
      <c r="P83" s="388"/>
      <c r="Q83" s="388"/>
      <c r="R83" s="388"/>
      <c r="S83" s="388"/>
      <c r="T83" s="388"/>
      <c r="U83" s="388"/>
      <c r="V83" s="388"/>
      <c r="W83" s="388"/>
      <c r="X83" s="388"/>
      <c r="Y83" s="388"/>
      <c r="Z83" s="388"/>
      <c r="AA83" s="388"/>
      <c r="AB83" s="388"/>
      <c r="AC83" s="388"/>
      <c r="AD83" s="388"/>
      <c r="AE83" s="388"/>
      <c r="AF83" s="388"/>
      <c r="AG83" s="388"/>
      <c r="AH83" s="388"/>
      <c r="AI83" s="388"/>
      <c r="AJ83" s="388"/>
      <c r="AK83" s="388"/>
      <c r="AL83" s="388"/>
      <c r="AM83" s="388"/>
      <c r="AN83" s="388"/>
      <c r="AO83" s="388"/>
      <c r="AP83" s="388"/>
      <c r="AQ83" s="388"/>
      <c r="AR83" s="388"/>
      <c r="AS83" s="388"/>
      <c r="AT83" s="388"/>
      <c r="AU83" s="388"/>
    </row>
    <row r="84" spans="1:47" ht="20.25" customHeight="1">
      <c r="A84" s="388"/>
      <c r="B84" s="388"/>
      <c r="C84" s="388"/>
      <c r="D84" s="388"/>
      <c r="E84" s="388"/>
      <c r="F84" s="388"/>
      <c r="G84" s="388"/>
      <c r="H84" s="388"/>
      <c r="I84" s="388"/>
      <c r="J84" s="388"/>
      <c r="K84" s="388"/>
      <c r="L84" s="388"/>
      <c r="M84" s="388"/>
      <c r="N84" s="388"/>
      <c r="O84" s="388"/>
      <c r="P84" s="388"/>
      <c r="Q84" s="388"/>
      <c r="R84" s="388"/>
      <c r="S84" s="388"/>
      <c r="T84" s="388"/>
      <c r="U84" s="388"/>
      <c r="V84" s="388"/>
      <c r="W84" s="388"/>
      <c r="X84" s="388"/>
      <c r="Y84" s="388"/>
      <c r="Z84" s="388"/>
      <c r="AA84" s="388"/>
      <c r="AB84" s="388"/>
      <c r="AC84" s="388"/>
      <c r="AD84" s="388"/>
      <c r="AE84" s="388"/>
      <c r="AF84" s="388"/>
      <c r="AG84" s="388"/>
      <c r="AH84" s="388"/>
      <c r="AI84" s="388"/>
      <c r="AJ84" s="388"/>
      <c r="AK84" s="388"/>
      <c r="AL84" s="388"/>
      <c r="AM84" s="388"/>
      <c r="AN84" s="388"/>
      <c r="AO84" s="388"/>
      <c r="AP84" s="388"/>
      <c r="AQ84" s="388"/>
      <c r="AR84" s="388"/>
      <c r="AS84" s="388"/>
      <c r="AT84" s="388"/>
      <c r="AU84" s="388"/>
    </row>
    <row r="85" spans="1:47" ht="20.25" customHeight="1">
      <c r="A85" s="388" t="s">
        <v>413</v>
      </c>
      <c r="B85" s="388"/>
      <c r="C85" s="388"/>
      <c r="D85" s="388"/>
      <c r="E85" s="388"/>
      <c r="F85" s="388"/>
      <c r="G85" s="388"/>
      <c r="H85" s="388"/>
      <c r="I85" s="388"/>
      <c r="J85" s="388"/>
      <c r="K85" s="388"/>
      <c r="L85" s="388"/>
      <c r="M85" s="388"/>
      <c r="N85" s="388"/>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c r="AN85" s="388"/>
      <c r="AO85" s="388"/>
      <c r="AP85" s="388"/>
      <c r="AQ85" s="388"/>
      <c r="AR85" s="388"/>
      <c r="AS85" s="388"/>
      <c r="AT85" s="388"/>
      <c r="AU85" s="388"/>
    </row>
    <row r="86" spans="1:47" ht="20.25" customHeight="1">
      <c r="A86" s="388"/>
      <c r="B86" s="388"/>
      <c r="C86" s="388"/>
      <c r="D86" s="388"/>
      <c r="E86" s="388"/>
      <c r="F86" s="388"/>
      <c r="G86" s="388"/>
      <c r="H86" s="388"/>
      <c r="I86" s="388"/>
      <c r="J86" s="388"/>
      <c r="K86" s="388"/>
      <c r="L86" s="388"/>
      <c r="M86" s="388"/>
      <c r="N86" s="388"/>
      <c r="O86" s="388"/>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8"/>
      <c r="AN86" s="388"/>
      <c r="AO86" s="388"/>
      <c r="AP86" s="388"/>
      <c r="AQ86" s="388"/>
      <c r="AR86" s="388"/>
      <c r="AS86" s="388"/>
      <c r="AT86" s="388"/>
      <c r="AU86" s="388"/>
    </row>
    <row r="87" spans="1:47" ht="20.25" customHeight="1">
      <c r="A87" s="388" t="s">
        <v>414</v>
      </c>
      <c r="B87" s="388"/>
      <c r="C87" s="388"/>
      <c r="D87" s="388"/>
      <c r="E87" s="388"/>
      <c r="F87" s="388"/>
      <c r="G87" s="388"/>
      <c r="H87" s="388"/>
      <c r="I87" s="388"/>
      <c r="J87" s="388"/>
      <c r="K87" s="388"/>
      <c r="L87" s="388"/>
      <c r="M87" s="388"/>
      <c r="N87" s="388"/>
      <c r="O87" s="388"/>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388"/>
      <c r="AM87" s="388"/>
      <c r="AN87" s="388"/>
      <c r="AO87" s="388"/>
      <c r="AP87" s="388"/>
      <c r="AQ87" s="388"/>
      <c r="AR87" s="388"/>
      <c r="AS87" s="388"/>
      <c r="AT87" s="388"/>
      <c r="AU87" s="388"/>
    </row>
    <row r="88" spans="1:47" ht="20.25" customHeight="1">
      <c r="A88" s="388"/>
      <c r="B88" s="388"/>
      <c r="C88" s="388"/>
      <c r="D88" s="388"/>
      <c r="E88" s="388"/>
      <c r="F88" s="388"/>
      <c r="G88" s="388"/>
      <c r="H88" s="388"/>
      <c r="I88" s="388"/>
      <c r="J88" s="388"/>
      <c r="K88" s="388"/>
      <c r="L88" s="388"/>
      <c r="M88" s="388"/>
      <c r="N88" s="388"/>
      <c r="O88" s="388"/>
      <c r="P88" s="388"/>
      <c r="Q88" s="388"/>
      <c r="R88" s="388"/>
      <c r="S88" s="388"/>
      <c r="T88" s="388"/>
      <c r="U88" s="388"/>
      <c r="V88" s="388"/>
      <c r="W88" s="388"/>
      <c r="X88" s="388"/>
      <c r="Y88" s="388"/>
      <c r="Z88" s="388"/>
      <c r="AA88" s="388"/>
      <c r="AB88" s="388"/>
      <c r="AC88" s="388"/>
      <c r="AD88" s="388"/>
      <c r="AE88" s="388"/>
      <c r="AF88" s="388"/>
      <c r="AG88" s="388"/>
      <c r="AH88" s="388"/>
      <c r="AI88" s="388"/>
      <c r="AJ88" s="388"/>
      <c r="AK88" s="388"/>
      <c r="AL88" s="388"/>
      <c r="AM88" s="388"/>
      <c r="AN88" s="388"/>
      <c r="AO88" s="388"/>
      <c r="AP88" s="388"/>
      <c r="AQ88" s="388"/>
      <c r="AR88" s="388"/>
      <c r="AS88" s="388"/>
      <c r="AT88" s="388"/>
      <c r="AU88" s="388"/>
    </row>
    <row r="89" spans="1:47" ht="20.25" customHeight="1">
      <c r="A89" s="388" t="s">
        <v>415</v>
      </c>
      <c r="B89" s="388"/>
      <c r="C89" s="388"/>
      <c r="D89" s="388"/>
      <c r="E89" s="388"/>
      <c r="F89" s="388"/>
      <c r="G89" s="388"/>
      <c r="H89" s="388"/>
      <c r="I89" s="388"/>
      <c r="J89" s="388"/>
      <c r="K89" s="388"/>
      <c r="L89" s="388"/>
      <c r="M89" s="388"/>
      <c r="N89" s="388"/>
      <c r="O89" s="388"/>
      <c r="P89" s="388"/>
      <c r="Q89" s="388"/>
      <c r="R89" s="388"/>
      <c r="S89" s="388"/>
      <c r="T89" s="388"/>
      <c r="U89" s="388"/>
      <c r="V89" s="388"/>
      <c r="W89" s="388"/>
      <c r="X89" s="388"/>
      <c r="Y89" s="388"/>
      <c r="Z89" s="388"/>
      <c r="AA89" s="388"/>
      <c r="AB89" s="388"/>
      <c r="AC89" s="388"/>
      <c r="AD89" s="388"/>
      <c r="AE89" s="388"/>
      <c r="AF89" s="388"/>
      <c r="AG89" s="388"/>
      <c r="AH89" s="388"/>
      <c r="AI89" s="388"/>
      <c r="AJ89" s="388"/>
      <c r="AK89" s="388"/>
      <c r="AL89" s="388"/>
      <c r="AM89" s="388"/>
      <c r="AN89" s="388"/>
      <c r="AO89" s="388"/>
      <c r="AP89" s="388"/>
      <c r="AQ89" s="388"/>
      <c r="AR89" s="388"/>
      <c r="AS89" s="388"/>
      <c r="AT89" s="388"/>
      <c r="AU89" s="388"/>
    </row>
    <row r="90" spans="1:47" ht="20.25" customHeight="1">
      <c r="A90" s="388"/>
      <c r="B90" s="388"/>
      <c r="C90" s="388"/>
      <c r="D90" s="388"/>
      <c r="E90" s="388"/>
      <c r="F90" s="388"/>
      <c r="G90" s="388"/>
      <c r="H90" s="388"/>
      <c r="I90" s="388"/>
      <c r="J90" s="388"/>
      <c r="K90" s="388"/>
      <c r="L90" s="388"/>
      <c r="M90" s="388"/>
      <c r="N90" s="388"/>
      <c r="O90" s="388"/>
      <c r="P90" s="388"/>
      <c r="Q90" s="388"/>
      <c r="R90" s="388"/>
      <c r="S90" s="388"/>
      <c r="T90" s="388"/>
      <c r="U90" s="388"/>
      <c r="V90" s="388"/>
      <c r="W90" s="388"/>
      <c r="X90" s="388"/>
      <c r="Y90" s="388"/>
      <c r="Z90" s="388"/>
      <c r="AA90" s="388"/>
      <c r="AB90" s="388"/>
      <c r="AC90" s="388"/>
      <c r="AD90" s="388"/>
      <c r="AE90" s="388"/>
      <c r="AF90" s="388"/>
      <c r="AG90" s="388"/>
      <c r="AH90" s="388"/>
      <c r="AI90" s="388"/>
      <c r="AJ90" s="388"/>
      <c r="AK90" s="388"/>
      <c r="AL90" s="388"/>
      <c r="AM90" s="388"/>
      <c r="AN90" s="388"/>
      <c r="AO90" s="388"/>
      <c r="AP90" s="388"/>
      <c r="AQ90" s="388"/>
      <c r="AR90" s="388"/>
      <c r="AS90" s="388"/>
      <c r="AT90" s="388"/>
      <c r="AU90" s="388"/>
    </row>
    <row r="91" spans="1:47" ht="20.25" customHeight="1">
      <c r="A91" s="388" t="s">
        <v>416</v>
      </c>
      <c r="B91" s="388"/>
      <c r="C91" s="388"/>
      <c r="D91" s="388"/>
      <c r="E91" s="388"/>
      <c r="F91" s="388"/>
      <c r="G91" s="388"/>
      <c r="H91" s="388"/>
      <c r="I91" s="388"/>
      <c r="J91" s="388"/>
      <c r="K91" s="388"/>
      <c r="L91" s="388"/>
      <c r="M91" s="388"/>
      <c r="N91" s="388"/>
      <c r="O91" s="388"/>
      <c r="P91" s="388"/>
      <c r="Q91" s="388"/>
      <c r="R91" s="388"/>
      <c r="S91" s="388"/>
      <c r="T91" s="388"/>
      <c r="U91" s="388"/>
      <c r="V91" s="388"/>
      <c r="W91" s="388"/>
      <c r="X91" s="388"/>
      <c r="Y91" s="388"/>
      <c r="Z91" s="388"/>
      <c r="AA91" s="388"/>
      <c r="AB91" s="388"/>
      <c r="AC91" s="388"/>
      <c r="AD91" s="388"/>
      <c r="AE91" s="388"/>
      <c r="AF91" s="388"/>
      <c r="AG91" s="388"/>
      <c r="AH91" s="388"/>
      <c r="AI91" s="388"/>
      <c r="AJ91" s="388"/>
      <c r="AK91" s="388"/>
      <c r="AL91" s="388"/>
      <c r="AM91" s="388"/>
      <c r="AN91" s="388"/>
      <c r="AO91" s="388"/>
      <c r="AP91" s="388"/>
      <c r="AQ91" s="388"/>
      <c r="AR91" s="388"/>
      <c r="AS91" s="388"/>
      <c r="AT91" s="388"/>
      <c r="AU91" s="388"/>
    </row>
    <row r="92" spans="1:47" ht="20.25" customHeight="1">
      <c r="A92" s="388"/>
      <c r="B92" s="388"/>
      <c r="C92" s="388"/>
      <c r="D92" s="388"/>
      <c r="E92" s="388"/>
      <c r="F92" s="388"/>
      <c r="G92" s="388"/>
      <c r="H92" s="388"/>
      <c r="I92" s="388"/>
      <c r="J92" s="388"/>
      <c r="K92" s="388"/>
      <c r="L92" s="388"/>
      <c r="M92" s="388"/>
      <c r="N92" s="388"/>
      <c r="O92" s="388"/>
      <c r="P92" s="388"/>
      <c r="Q92" s="388"/>
      <c r="R92" s="388"/>
      <c r="S92" s="388"/>
      <c r="T92" s="388"/>
      <c r="U92" s="388"/>
      <c r="V92" s="388"/>
      <c r="W92" s="388"/>
      <c r="X92" s="388"/>
      <c r="Y92" s="388"/>
      <c r="Z92" s="388"/>
      <c r="AA92" s="388"/>
      <c r="AB92" s="388"/>
      <c r="AC92" s="388"/>
      <c r="AD92" s="388"/>
      <c r="AE92" s="388"/>
      <c r="AF92" s="388"/>
      <c r="AG92" s="388"/>
      <c r="AH92" s="388"/>
      <c r="AI92" s="388"/>
      <c r="AJ92" s="388"/>
      <c r="AK92" s="388"/>
      <c r="AL92" s="388"/>
      <c r="AM92" s="388"/>
      <c r="AN92" s="388"/>
      <c r="AO92" s="388"/>
      <c r="AP92" s="388"/>
      <c r="AQ92" s="388"/>
      <c r="AR92" s="388"/>
      <c r="AS92" s="388"/>
      <c r="AT92" s="388"/>
      <c r="AU92" s="388"/>
    </row>
    <row r="93" spans="1:47" ht="20.25" customHeight="1">
      <c r="A93" s="388" t="s">
        <v>417</v>
      </c>
      <c r="B93" s="388"/>
      <c r="C93" s="388"/>
      <c r="D93" s="388"/>
      <c r="E93" s="388"/>
      <c r="F93" s="388"/>
      <c r="G93" s="388"/>
      <c r="H93" s="388"/>
      <c r="I93" s="388"/>
      <c r="J93" s="388"/>
      <c r="K93" s="388"/>
      <c r="L93" s="388"/>
      <c r="M93" s="388"/>
      <c r="N93" s="388"/>
      <c r="O93" s="388"/>
      <c r="P93" s="388"/>
      <c r="Q93" s="388"/>
      <c r="R93" s="388"/>
      <c r="S93" s="388"/>
      <c r="T93" s="388"/>
      <c r="U93" s="388"/>
      <c r="V93" s="388"/>
      <c r="W93" s="388"/>
      <c r="X93" s="388"/>
      <c r="Y93" s="388"/>
      <c r="Z93" s="388"/>
      <c r="AA93" s="388"/>
      <c r="AB93" s="388"/>
      <c r="AC93" s="388"/>
      <c r="AD93" s="388"/>
      <c r="AE93" s="388"/>
      <c r="AF93" s="388"/>
      <c r="AG93" s="388"/>
      <c r="AH93" s="388"/>
      <c r="AI93" s="388"/>
      <c r="AJ93" s="388"/>
      <c r="AK93" s="388"/>
      <c r="AL93" s="388"/>
      <c r="AM93" s="388"/>
      <c r="AN93" s="388"/>
      <c r="AO93" s="388"/>
      <c r="AP93" s="388"/>
      <c r="AQ93" s="388"/>
      <c r="AR93" s="388"/>
      <c r="AS93" s="388"/>
      <c r="AT93" s="388"/>
      <c r="AU93" s="388"/>
    </row>
    <row r="94" spans="1:47" ht="20.25" customHeight="1">
      <c r="A94" s="388"/>
      <c r="B94" s="388"/>
      <c r="C94" s="388"/>
      <c r="D94" s="388"/>
      <c r="E94" s="388"/>
      <c r="F94" s="388"/>
      <c r="G94" s="388"/>
      <c r="H94" s="388"/>
      <c r="I94" s="388"/>
      <c r="J94" s="388"/>
      <c r="K94" s="388"/>
      <c r="L94" s="388"/>
      <c r="M94" s="388"/>
      <c r="N94" s="388"/>
      <c r="O94" s="388"/>
      <c r="P94" s="388"/>
      <c r="Q94" s="388"/>
      <c r="R94" s="388"/>
      <c r="S94" s="388"/>
      <c r="T94" s="388"/>
      <c r="U94" s="388"/>
      <c r="V94" s="388"/>
      <c r="W94" s="388"/>
      <c r="X94" s="388"/>
      <c r="Y94" s="388"/>
      <c r="Z94" s="388"/>
      <c r="AA94" s="388"/>
      <c r="AB94" s="388"/>
      <c r="AC94" s="388"/>
      <c r="AD94" s="388"/>
      <c r="AE94" s="388"/>
      <c r="AF94" s="388"/>
      <c r="AG94" s="388"/>
      <c r="AH94" s="388"/>
      <c r="AI94" s="388"/>
      <c r="AJ94" s="388"/>
      <c r="AK94" s="388"/>
      <c r="AL94" s="388"/>
      <c r="AM94" s="388"/>
      <c r="AN94" s="388"/>
      <c r="AO94" s="388"/>
      <c r="AP94" s="388"/>
      <c r="AQ94" s="388"/>
      <c r="AR94" s="388"/>
      <c r="AS94" s="388"/>
      <c r="AT94" s="388"/>
      <c r="AU94" s="388"/>
    </row>
    <row r="95" spans="1:47" ht="20.25" customHeight="1">
      <c r="A95" s="388" t="s">
        <v>418</v>
      </c>
      <c r="B95" s="388"/>
      <c r="C95" s="388"/>
      <c r="D95" s="388"/>
      <c r="E95" s="388"/>
      <c r="F95" s="388"/>
      <c r="G95" s="388"/>
      <c r="H95" s="388"/>
      <c r="I95" s="388"/>
      <c r="J95" s="388"/>
      <c r="K95" s="388"/>
      <c r="L95" s="388"/>
      <c r="M95" s="388"/>
      <c r="N95" s="388"/>
      <c r="O95" s="388"/>
      <c r="P95" s="388"/>
      <c r="Q95" s="388"/>
      <c r="R95" s="388"/>
      <c r="S95" s="388"/>
      <c r="T95" s="388"/>
      <c r="U95" s="388"/>
      <c r="V95" s="388"/>
      <c r="W95" s="388"/>
      <c r="X95" s="388"/>
      <c r="Y95" s="388"/>
      <c r="Z95" s="388"/>
      <c r="AA95" s="388"/>
      <c r="AB95" s="388"/>
      <c r="AC95" s="388"/>
      <c r="AD95" s="388"/>
      <c r="AE95" s="388"/>
      <c r="AF95" s="388"/>
      <c r="AG95" s="388"/>
      <c r="AH95" s="388"/>
      <c r="AI95" s="388"/>
      <c r="AJ95" s="388"/>
      <c r="AK95" s="388"/>
      <c r="AL95" s="388"/>
      <c r="AM95" s="388"/>
      <c r="AN95" s="388"/>
      <c r="AO95" s="388"/>
      <c r="AP95" s="388"/>
      <c r="AQ95" s="388"/>
      <c r="AR95" s="388"/>
      <c r="AS95" s="388"/>
      <c r="AT95" s="388"/>
      <c r="AU95" s="388"/>
    </row>
    <row r="96" spans="1:47" ht="20.25" customHeight="1">
      <c r="A96" s="388"/>
      <c r="B96" s="388"/>
      <c r="C96" s="388"/>
      <c r="D96" s="388"/>
      <c r="E96" s="388"/>
      <c r="F96" s="388"/>
      <c r="G96" s="388"/>
      <c r="H96" s="388"/>
      <c r="I96" s="388"/>
      <c r="J96" s="388"/>
      <c r="K96" s="388"/>
      <c r="L96" s="388"/>
      <c r="M96" s="388"/>
      <c r="N96" s="388"/>
      <c r="O96" s="388"/>
      <c r="P96" s="388"/>
      <c r="Q96" s="388"/>
      <c r="R96" s="388"/>
      <c r="S96" s="388"/>
      <c r="T96" s="388"/>
      <c r="U96" s="388"/>
      <c r="V96" s="388"/>
      <c r="W96" s="388"/>
      <c r="X96" s="388"/>
      <c r="Y96" s="388"/>
      <c r="Z96" s="388"/>
      <c r="AA96" s="388"/>
      <c r="AB96" s="388"/>
      <c r="AC96" s="388"/>
      <c r="AD96" s="388"/>
      <c r="AE96" s="388"/>
      <c r="AF96" s="388"/>
      <c r="AG96" s="388"/>
      <c r="AH96" s="388"/>
      <c r="AI96" s="388"/>
      <c r="AJ96" s="388"/>
      <c r="AK96" s="388"/>
      <c r="AL96" s="388"/>
      <c r="AM96" s="388"/>
      <c r="AN96" s="388"/>
      <c r="AO96" s="388"/>
      <c r="AP96" s="388"/>
      <c r="AQ96" s="388"/>
      <c r="AR96" s="388"/>
      <c r="AS96" s="388"/>
      <c r="AT96" s="388"/>
      <c r="AU96" s="388"/>
    </row>
    <row r="97" spans="1:47" ht="20.25" customHeight="1">
      <c r="A97" s="388" t="s">
        <v>419</v>
      </c>
      <c r="B97" s="388"/>
      <c r="C97" s="388"/>
      <c r="D97" s="388"/>
      <c r="E97" s="388"/>
      <c r="F97" s="388"/>
      <c r="G97" s="388"/>
      <c r="H97" s="388"/>
      <c r="I97" s="388"/>
      <c r="J97" s="388"/>
      <c r="K97" s="388"/>
      <c r="L97" s="388"/>
      <c r="M97" s="388"/>
      <c r="N97" s="388"/>
      <c r="O97" s="388"/>
      <c r="P97" s="388"/>
      <c r="Q97" s="388"/>
      <c r="R97" s="388"/>
      <c r="S97" s="388"/>
      <c r="T97" s="388"/>
      <c r="U97" s="388"/>
      <c r="V97" s="388"/>
      <c r="W97" s="388"/>
      <c r="X97" s="388"/>
      <c r="Y97" s="388"/>
      <c r="Z97" s="388"/>
      <c r="AA97" s="388"/>
      <c r="AB97" s="388"/>
      <c r="AC97" s="388"/>
      <c r="AD97" s="388"/>
      <c r="AE97" s="388"/>
      <c r="AF97" s="388"/>
      <c r="AG97" s="388"/>
      <c r="AH97" s="388"/>
      <c r="AI97" s="388"/>
      <c r="AJ97" s="388"/>
      <c r="AK97" s="388"/>
      <c r="AL97" s="388"/>
      <c r="AM97" s="388"/>
      <c r="AN97" s="388"/>
      <c r="AO97" s="388"/>
      <c r="AP97" s="388"/>
      <c r="AQ97" s="388"/>
      <c r="AR97" s="388"/>
      <c r="AS97" s="388"/>
      <c r="AT97" s="388"/>
      <c r="AU97" s="388"/>
    </row>
    <row r="98" spans="1:47" ht="20.25" customHeight="1">
      <c r="A98" s="388"/>
      <c r="B98" s="388"/>
      <c r="C98" s="388"/>
      <c r="D98" s="388"/>
      <c r="E98" s="388"/>
      <c r="F98" s="388"/>
      <c r="G98" s="388"/>
      <c r="H98" s="388"/>
      <c r="I98" s="388"/>
      <c r="J98" s="388"/>
      <c r="K98" s="388"/>
      <c r="L98" s="388"/>
      <c r="M98" s="388"/>
      <c r="N98" s="388"/>
      <c r="O98" s="388"/>
      <c r="P98" s="388"/>
      <c r="Q98" s="388"/>
      <c r="R98" s="388"/>
      <c r="S98" s="388"/>
      <c r="T98" s="388"/>
      <c r="U98" s="388"/>
      <c r="V98" s="388"/>
      <c r="W98" s="388"/>
      <c r="X98" s="388"/>
      <c r="Y98" s="388"/>
      <c r="Z98" s="388"/>
      <c r="AA98" s="388"/>
      <c r="AB98" s="388"/>
      <c r="AC98" s="388"/>
      <c r="AD98" s="388"/>
      <c r="AE98" s="388"/>
      <c r="AF98" s="388"/>
      <c r="AG98" s="388"/>
      <c r="AH98" s="388"/>
      <c r="AI98" s="388"/>
      <c r="AJ98" s="388"/>
      <c r="AK98" s="388"/>
      <c r="AL98" s="388"/>
      <c r="AM98" s="388"/>
      <c r="AN98" s="388"/>
      <c r="AO98" s="388"/>
      <c r="AP98" s="388"/>
      <c r="AQ98" s="388"/>
      <c r="AR98" s="388"/>
      <c r="AS98" s="388"/>
      <c r="AT98" s="388"/>
      <c r="AU98" s="388"/>
    </row>
    <row r="99" spans="1:47" ht="20.25" customHeight="1">
      <c r="A99" s="388" t="s">
        <v>420</v>
      </c>
      <c r="B99" s="388"/>
      <c r="C99" s="388"/>
      <c r="D99" s="388"/>
      <c r="E99" s="388"/>
      <c r="F99" s="388"/>
      <c r="G99" s="388"/>
      <c r="H99" s="388"/>
      <c r="I99" s="388"/>
      <c r="J99" s="388"/>
      <c r="K99" s="388"/>
      <c r="L99" s="388"/>
      <c r="M99" s="388"/>
      <c r="N99" s="388"/>
      <c r="O99" s="388"/>
      <c r="P99" s="388"/>
      <c r="Q99" s="388"/>
      <c r="R99" s="388"/>
      <c r="S99" s="388"/>
      <c r="T99" s="388"/>
      <c r="U99" s="388"/>
      <c r="V99" s="388"/>
      <c r="W99" s="388"/>
      <c r="X99" s="388"/>
      <c r="Y99" s="388"/>
      <c r="Z99" s="388"/>
      <c r="AA99" s="388"/>
      <c r="AB99" s="388"/>
      <c r="AC99" s="388"/>
      <c r="AD99" s="388"/>
      <c r="AE99" s="388"/>
      <c r="AF99" s="388"/>
      <c r="AG99" s="388"/>
      <c r="AH99" s="388"/>
      <c r="AI99" s="388"/>
      <c r="AJ99" s="388"/>
      <c r="AK99" s="388"/>
      <c r="AL99" s="388"/>
      <c r="AM99" s="388"/>
      <c r="AN99" s="388"/>
      <c r="AO99" s="388"/>
      <c r="AP99" s="388"/>
      <c r="AQ99" s="388"/>
      <c r="AR99" s="388"/>
      <c r="AS99" s="388"/>
      <c r="AT99" s="388"/>
      <c r="AU99" s="388"/>
    </row>
    <row r="100" spans="1:47" ht="20.25" customHeight="1">
      <c r="A100" s="388"/>
      <c r="B100" s="388"/>
      <c r="C100" s="388"/>
      <c r="D100" s="388"/>
      <c r="E100" s="388"/>
      <c r="F100" s="388"/>
      <c r="G100" s="388"/>
      <c r="H100" s="388"/>
      <c r="I100" s="388"/>
      <c r="J100" s="388"/>
      <c r="K100" s="388"/>
      <c r="L100" s="388"/>
      <c r="M100" s="388"/>
      <c r="N100" s="388"/>
      <c r="O100" s="388"/>
      <c r="P100" s="388"/>
      <c r="Q100" s="388"/>
      <c r="R100" s="388"/>
      <c r="S100" s="388"/>
      <c r="T100" s="388"/>
      <c r="U100" s="388"/>
      <c r="V100" s="388"/>
      <c r="W100" s="388"/>
      <c r="X100" s="388"/>
      <c r="Y100" s="388"/>
      <c r="Z100" s="388"/>
      <c r="AA100" s="388"/>
      <c r="AB100" s="388"/>
      <c r="AC100" s="388"/>
      <c r="AD100" s="388"/>
      <c r="AE100" s="388"/>
      <c r="AF100" s="388"/>
      <c r="AG100" s="388"/>
      <c r="AH100" s="388"/>
      <c r="AI100" s="388"/>
      <c r="AJ100" s="388"/>
      <c r="AK100" s="388"/>
      <c r="AL100" s="388"/>
      <c r="AM100" s="388"/>
      <c r="AN100" s="388"/>
      <c r="AO100" s="388"/>
      <c r="AP100" s="388"/>
      <c r="AQ100" s="388"/>
      <c r="AR100" s="388"/>
      <c r="AS100" s="388"/>
      <c r="AT100" s="388"/>
      <c r="AU100" s="388"/>
    </row>
    <row r="101" spans="1:47" ht="20.25" customHeight="1">
      <c r="A101" s="388" t="s">
        <v>421</v>
      </c>
      <c r="B101" s="388"/>
      <c r="C101" s="388"/>
      <c r="D101" s="388"/>
      <c r="E101" s="388"/>
      <c r="F101" s="388"/>
      <c r="G101" s="388"/>
      <c r="H101" s="388"/>
      <c r="I101" s="388"/>
      <c r="J101" s="388"/>
      <c r="K101" s="388"/>
      <c r="L101" s="388"/>
      <c r="M101" s="388"/>
      <c r="N101" s="388"/>
      <c r="O101" s="388"/>
      <c r="P101" s="388"/>
      <c r="Q101" s="388"/>
      <c r="R101" s="388"/>
      <c r="S101" s="388"/>
      <c r="T101" s="388"/>
      <c r="U101" s="388"/>
      <c r="V101" s="388"/>
      <c r="W101" s="388"/>
      <c r="X101" s="388"/>
      <c r="Y101" s="388"/>
      <c r="Z101" s="388"/>
      <c r="AA101" s="388"/>
      <c r="AB101" s="388"/>
      <c r="AC101" s="388"/>
      <c r="AD101" s="388"/>
      <c r="AE101" s="388"/>
      <c r="AF101" s="388"/>
      <c r="AG101" s="388"/>
      <c r="AH101" s="388"/>
      <c r="AI101" s="388"/>
      <c r="AJ101" s="388"/>
      <c r="AK101" s="388"/>
      <c r="AL101" s="388"/>
      <c r="AM101" s="388"/>
      <c r="AN101" s="388"/>
      <c r="AO101" s="388"/>
      <c r="AP101" s="388"/>
      <c r="AQ101" s="388"/>
      <c r="AR101" s="388"/>
      <c r="AS101" s="388"/>
      <c r="AT101" s="388"/>
      <c r="AU101" s="388"/>
    </row>
    <row r="102" spans="1:47" ht="20.25" customHeight="1">
      <c r="A102" s="388"/>
      <c r="B102" s="388"/>
      <c r="C102" s="388"/>
      <c r="D102" s="388"/>
      <c r="E102" s="388"/>
      <c r="F102" s="388"/>
      <c r="G102" s="388"/>
      <c r="H102" s="388"/>
      <c r="I102" s="388"/>
      <c r="J102" s="388"/>
      <c r="K102" s="388"/>
      <c r="L102" s="388"/>
      <c r="M102" s="388"/>
      <c r="N102" s="388"/>
      <c r="O102" s="388"/>
      <c r="P102" s="388"/>
      <c r="Q102" s="388"/>
      <c r="R102" s="388"/>
      <c r="S102" s="388"/>
      <c r="T102" s="388"/>
      <c r="U102" s="388"/>
      <c r="V102" s="388"/>
      <c r="W102" s="388"/>
      <c r="X102" s="388"/>
      <c r="Y102" s="388"/>
      <c r="Z102" s="388"/>
      <c r="AA102" s="388"/>
      <c r="AB102" s="388"/>
      <c r="AC102" s="388"/>
      <c r="AD102" s="388"/>
      <c r="AE102" s="388"/>
      <c r="AF102" s="388"/>
      <c r="AG102" s="388"/>
      <c r="AH102" s="388"/>
      <c r="AI102" s="388"/>
      <c r="AJ102" s="388"/>
      <c r="AK102" s="388"/>
      <c r="AL102" s="388"/>
      <c r="AM102" s="388"/>
      <c r="AN102" s="388"/>
      <c r="AO102" s="388"/>
      <c r="AP102" s="388"/>
      <c r="AQ102" s="388"/>
      <c r="AR102" s="388"/>
      <c r="AS102" s="388"/>
      <c r="AT102" s="388"/>
      <c r="AU102" s="388"/>
    </row>
    <row r="103" spans="1:47" ht="20.25" customHeight="1">
      <c r="A103" s="388" t="s">
        <v>422</v>
      </c>
      <c r="B103" s="388"/>
      <c r="C103" s="388"/>
      <c r="D103" s="388"/>
      <c r="E103" s="388"/>
      <c r="F103" s="388"/>
      <c r="G103" s="388"/>
      <c r="H103" s="388"/>
      <c r="I103" s="388"/>
      <c r="J103" s="388"/>
      <c r="K103" s="388"/>
      <c r="L103" s="388"/>
      <c r="M103" s="388"/>
      <c r="N103" s="388"/>
      <c r="O103" s="388"/>
      <c r="P103" s="388"/>
      <c r="Q103" s="388"/>
      <c r="R103" s="388"/>
      <c r="S103" s="388"/>
      <c r="T103" s="388"/>
      <c r="U103" s="388"/>
      <c r="V103" s="388"/>
      <c r="W103" s="388"/>
      <c r="X103" s="388"/>
      <c r="Y103" s="388"/>
      <c r="Z103" s="388"/>
      <c r="AA103" s="388"/>
      <c r="AB103" s="388"/>
      <c r="AC103" s="388"/>
      <c r="AD103" s="388"/>
      <c r="AE103" s="388"/>
      <c r="AF103" s="388"/>
      <c r="AG103" s="388"/>
      <c r="AH103" s="388"/>
      <c r="AI103" s="388"/>
      <c r="AJ103" s="388"/>
      <c r="AK103" s="388"/>
      <c r="AL103" s="388"/>
      <c r="AM103" s="388"/>
      <c r="AN103" s="388"/>
      <c r="AO103" s="388"/>
      <c r="AP103" s="388"/>
      <c r="AQ103" s="388"/>
      <c r="AR103" s="388"/>
      <c r="AS103" s="388"/>
      <c r="AT103" s="388"/>
      <c r="AU103" s="388"/>
    </row>
    <row r="104" spans="1:47" ht="20.25" customHeight="1">
      <c r="A104" s="388"/>
      <c r="B104" s="388"/>
      <c r="C104" s="388"/>
      <c r="D104" s="388"/>
      <c r="E104" s="388"/>
      <c r="F104" s="388"/>
      <c r="G104" s="388"/>
      <c r="H104" s="388"/>
      <c r="I104" s="388"/>
      <c r="J104" s="388"/>
      <c r="K104" s="388"/>
      <c r="L104" s="388"/>
      <c r="M104" s="388"/>
      <c r="N104" s="388"/>
      <c r="O104" s="388"/>
      <c r="P104" s="388"/>
      <c r="Q104" s="388"/>
      <c r="R104" s="388"/>
      <c r="S104" s="388"/>
      <c r="T104" s="388"/>
      <c r="U104" s="388"/>
      <c r="V104" s="388"/>
      <c r="W104" s="388"/>
      <c r="X104" s="388"/>
      <c r="Y104" s="388"/>
      <c r="Z104" s="388"/>
      <c r="AA104" s="388"/>
      <c r="AB104" s="388"/>
      <c r="AC104" s="388"/>
      <c r="AD104" s="388"/>
      <c r="AE104" s="388"/>
      <c r="AF104" s="388"/>
      <c r="AG104" s="388"/>
      <c r="AH104" s="388"/>
      <c r="AI104" s="388"/>
      <c r="AJ104" s="388"/>
      <c r="AK104" s="388"/>
      <c r="AL104" s="388"/>
      <c r="AM104" s="388"/>
      <c r="AN104" s="388"/>
      <c r="AO104" s="388"/>
      <c r="AP104" s="388"/>
      <c r="AQ104" s="388"/>
      <c r="AR104" s="388"/>
      <c r="AS104" s="388"/>
      <c r="AT104" s="388"/>
      <c r="AU104" s="388"/>
    </row>
    <row r="105" spans="1:47" ht="20.25" customHeight="1">
      <c r="A105" s="388" t="s">
        <v>423</v>
      </c>
      <c r="B105" s="388"/>
      <c r="C105" s="388"/>
      <c r="D105" s="388"/>
      <c r="E105" s="388"/>
      <c r="F105" s="388"/>
      <c r="G105" s="388"/>
      <c r="H105" s="388"/>
      <c r="I105" s="388"/>
      <c r="J105" s="388"/>
      <c r="K105" s="388"/>
      <c r="L105" s="388"/>
      <c r="M105" s="388"/>
      <c r="N105" s="388"/>
      <c r="O105" s="388"/>
      <c r="P105" s="388"/>
      <c r="Q105" s="388"/>
      <c r="R105" s="388"/>
      <c r="S105" s="388"/>
      <c r="T105" s="388"/>
      <c r="U105" s="388"/>
      <c r="V105" s="388"/>
      <c r="W105" s="388"/>
      <c r="X105" s="388"/>
      <c r="Y105" s="388"/>
      <c r="Z105" s="388"/>
      <c r="AA105" s="388"/>
      <c r="AB105" s="388"/>
      <c r="AC105" s="388"/>
      <c r="AD105" s="388"/>
      <c r="AE105" s="388"/>
      <c r="AF105" s="388"/>
      <c r="AG105" s="388"/>
      <c r="AH105" s="388"/>
      <c r="AI105" s="388"/>
      <c r="AJ105" s="388"/>
      <c r="AK105" s="388"/>
      <c r="AL105" s="388"/>
      <c r="AM105" s="388"/>
      <c r="AN105" s="388"/>
      <c r="AO105" s="388"/>
      <c r="AP105" s="388"/>
      <c r="AQ105" s="388"/>
      <c r="AR105" s="388"/>
      <c r="AS105" s="388"/>
      <c r="AT105" s="388"/>
      <c r="AU105" s="388"/>
    </row>
    <row r="106" spans="1:47" ht="20.25" customHeight="1">
      <c r="A106" s="388"/>
      <c r="B106" s="388"/>
      <c r="C106" s="388"/>
      <c r="D106" s="388"/>
      <c r="E106" s="388"/>
      <c r="F106" s="388"/>
      <c r="G106" s="388"/>
      <c r="H106" s="388"/>
      <c r="I106" s="388"/>
      <c r="J106" s="388"/>
      <c r="K106" s="388"/>
      <c r="L106" s="388"/>
      <c r="M106" s="388"/>
      <c r="N106" s="388"/>
      <c r="O106" s="388"/>
      <c r="P106" s="388"/>
      <c r="Q106" s="388"/>
      <c r="R106" s="388"/>
      <c r="S106" s="388"/>
      <c r="T106" s="388"/>
      <c r="U106" s="388"/>
      <c r="V106" s="388"/>
      <c r="W106" s="388"/>
      <c r="X106" s="388"/>
      <c r="Y106" s="388"/>
      <c r="Z106" s="388"/>
      <c r="AA106" s="388"/>
      <c r="AB106" s="388"/>
      <c r="AC106" s="388"/>
      <c r="AD106" s="388"/>
      <c r="AE106" s="388"/>
      <c r="AF106" s="388"/>
      <c r="AG106" s="388"/>
      <c r="AH106" s="388"/>
      <c r="AI106" s="388"/>
      <c r="AJ106" s="388"/>
      <c r="AK106" s="388"/>
      <c r="AL106" s="388"/>
      <c r="AM106" s="388"/>
      <c r="AN106" s="388"/>
      <c r="AO106" s="388"/>
      <c r="AP106" s="388"/>
      <c r="AQ106" s="388"/>
      <c r="AR106" s="388"/>
      <c r="AS106" s="388"/>
      <c r="AT106" s="388"/>
      <c r="AU106" s="388"/>
    </row>
    <row r="107" spans="1:47" ht="20.25" customHeight="1">
      <c r="A107" s="388" t="s">
        <v>424</v>
      </c>
      <c r="B107" s="388"/>
      <c r="C107" s="388"/>
      <c r="D107" s="388"/>
      <c r="E107" s="388"/>
      <c r="F107" s="388"/>
      <c r="G107" s="388"/>
      <c r="H107" s="388"/>
      <c r="I107" s="388"/>
      <c r="J107" s="388"/>
      <c r="K107" s="388"/>
      <c r="L107" s="388"/>
      <c r="M107" s="388"/>
      <c r="N107" s="388"/>
      <c r="O107" s="388"/>
      <c r="P107" s="388"/>
      <c r="Q107" s="388"/>
      <c r="R107" s="388"/>
      <c r="S107" s="388"/>
      <c r="T107" s="388"/>
      <c r="U107" s="388"/>
      <c r="V107" s="388"/>
      <c r="W107" s="388"/>
      <c r="X107" s="388"/>
      <c r="Y107" s="388"/>
      <c r="Z107" s="388"/>
      <c r="AA107" s="388"/>
      <c r="AB107" s="388"/>
      <c r="AC107" s="388"/>
      <c r="AD107" s="388"/>
      <c r="AE107" s="388"/>
      <c r="AF107" s="388"/>
      <c r="AG107" s="388"/>
      <c r="AH107" s="388"/>
      <c r="AI107" s="388"/>
      <c r="AJ107" s="388"/>
      <c r="AK107" s="388"/>
      <c r="AL107" s="388"/>
      <c r="AM107" s="388"/>
      <c r="AN107" s="388"/>
      <c r="AO107" s="388"/>
      <c r="AP107" s="388"/>
      <c r="AQ107" s="388"/>
      <c r="AR107" s="388"/>
      <c r="AS107" s="388"/>
      <c r="AT107" s="388"/>
      <c r="AU107" s="388"/>
    </row>
    <row r="108" spans="1:47" ht="20.25" customHeight="1">
      <c r="A108" s="388"/>
      <c r="B108" s="388"/>
      <c r="C108" s="388"/>
      <c r="D108" s="388"/>
      <c r="E108" s="388"/>
      <c r="F108" s="388"/>
      <c r="G108" s="388"/>
      <c r="H108" s="388"/>
      <c r="I108" s="388"/>
      <c r="J108" s="388"/>
      <c r="K108" s="388"/>
      <c r="L108" s="388"/>
      <c r="M108" s="388"/>
      <c r="N108" s="388"/>
      <c r="O108" s="388"/>
      <c r="P108" s="388"/>
      <c r="Q108" s="388"/>
      <c r="R108" s="388"/>
      <c r="S108" s="388"/>
      <c r="T108" s="388"/>
      <c r="U108" s="388"/>
      <c r="V108" s="388"/>
      <c r="W108" s="388"/>
      <c r="X108" s="388"/>
      <c r="Y108" s="388"/>
      <c r="Z108" s="388"/>
      <c r="AA108" s="388"/>
      <c r="AB108" s="388"/>
      <c r="AC108" s="388"/>
      <c r="AD108" s="388"/>
      <c r="AE108" s="388"/>
      <c r="AF108" s="388"/>
      <c r="AG108" s="388"/>
      <c r="AH108" s="388"/>
      <c r="AI108" s="388"/>
      <c r="AJ108" s="388"/>
      <c r="AK108" s="388"/>
      <c r="AL108" s="388"/>
      <c r="AM108" s="388"/>
      <c r="AN108" s="388"/>
      <c r="AO108" s="388"/>
      <c r="AP108" s="388"/>
      <c r="AQ108" s="388"/>
      <c r="AR108" s="388"/>
      <c r="AS108" s="388"/>
      <c r="AT108" s="388"/>
      <c r="AU108" s="388"/>
    </row>
    <row r="109" spans="1:47" ht="20.25" customHeight="1">
      <c r="A109" s="388" t="s">
        <v>425</v>
      </c>
      <c r="B109" s="388"/>
      <c r="C109" s="388"/>
      <c r="D109" s="388"/>
      <c r="E109" s="388"/>
      <c r="F109" s="388"/>
      <c r="G109" s="388"/>
      <c r="H109" s="388"/>
      <c r="I109" s="388"/>
      <c r="J109" s="388"/>
      <c r="K109" s="388"/>
      <c r="L109" s="388"/>
      <c r="M109" s="388"/>
      <c r="N109" s="388"/>
      <c r="O109" s="388"/>
      <c r="P109" s="388"/>
      <c r="Q109" s="388"/>
      <c r="R109" s="388"/>
      <c r="S109" s="388"/>
      <c r="T109" s="388"/>
      <c r="U109" s="388"/>
      <c r="V109" s="388"/>
      <c r="W109" s="388"/>
      <c r="X109" s="388"/>
      <c r="Y109" s="388"/>
      <c r="Z109" s="388"/>
      <c r="AA109" s="388"/>
      <c r="AB109" s="388"/>
      <c r="AC109" s="388"/>
      <c r="AD109" s="388"/>
      <c r="AE109" s="388"/>
      <c r="AF109" s="388"/>
      <c r="AG109" s="388"/>
      <c r="AH109" s="388"/>
      <c r="AI109" s="388"/>
      <c r="AJ109" s="388"/>
      <c r="AK109" s="388"/>
      <c r="AL109" s="388"/>
      <c r="AM109" s="388"/>
      <c r="AN109" s="388"/>
      <c r="AO109" s="388"/>
      <c r="AP109" s="388"/>
      <c r="AQ109" s="388"/>
      <c r="AR109" s="388"/>
      <c r="AS109" s="388"/>
      <c r="AT109" s="388"/>
      <c r="AU109" s="388"/>
    </row>
    <row r="110" spans="1:47" ht="20.25" customHeight="1">
      <c r="A110" s="388"/>
      <c r="B110" s="388"/>
      <c r="C110" s="388"/>
      <c r="D110" s="388"/>
      <c r="E110" s="388"/>
      <c r="F110" s="388"/>
      <c r="G110" s="388"/>
      <c r="H110" s="388"/>
      <c r="I110" s="388"/>
      <c r="J110" s="388"/>
      <c r="K110" s="388"/>
      <c r="L110" s="388"/>
      <c r="M110" s="388"/>
      <c r="N110" s="388"/>
      <c r="O110" s="388"/>
      <c r="P110" s="388"/>
      <c r="Q110" s="388"/>
      <c r="R110" s="388"/>
      <c r="S110" s="388"/>
      <c r="T110" s="388"/>
      <c r="U110" s="388"/>
      <c r="V110" s="388"/>
      <c r="W110" s="388"/>
      <c r="X110" s="388"/>
      <c r="Y110" s="388"/>
      <c r="Z110" s="388"/>
      <c r="AA110" s="388"/>
      <c r="AB110" s="388"/>
      <c r="AC110" s="388"/>
      <c r="AD110" s="388"/>
      <c r="AE110" s="388"/>
      <c r="AF110" s="388"/>
      <c r="AG110" s="388"/>
      <c r="AH110" s="388"/>
      <c r="AI110" s="388"/>
      <c r="AJ110" s="388"/>
      <c r="AK110" s="388"/>
      <c r="AL110" s="388"/>
      <c r="AM110" s="388"/>
      <c r="AN110" s="388"/>
      <c r="AO110" s="388"/>
      <c r="AP110" s="388"/>
      <c r="AQ110" s="388"/>
      <c r="AR110" s="388"/>
      <c r="AS110" s="388"/>
      <c r="AT110" s="388"/>
      <c r="AU110" s="388"/>
    </row>
    <row r="111" spans="1:47" ht="20.25" customHeight="1">
      <c r="A111" s="388" t="s">
        <v>426</v>
      </c>
      <c r="B111" s="388"/>
      <c r="C111" s="388"/>
      <c r="D111" s="388"/>
      <c r="E111" s="388"/>
      <c r="F111" s="388"/>
      <c r="G111" s="388"/>
      <c r="H111" s="388"/>
      <c r="I111" s="388"/>
      <c r="J111" s="388"/>
      <c r="K111" s="388"/>
      <c r="L111" s="388"/>
      <c r="M111" s="388"/>
      <c r="N111" s="388"/>
      <c r="O111" s="388"/>
      <c r="P111" s="388"/>
      <c r="Q111" s="388"/>
      <c r="R111" s="388"/>
      <c r="S111" s="388"/>
      <c r="T111" s="388"/>
      <c r="U111" s="388"/>
      <c r="V111" s="388"/>
      <c r="W111" s="388"/>
      <c r="X111" s="388"/>
      <c r="Y111" s="388"/>
      <c r="Z111" s="388"/>
      <c r="AA111" s="388"/>
      <c r="AB111" s="388"/>
      <c r="AC111" s="388"/>
      <c r="AD111" s="388"/>
      <c r="AE111" s="388"/>
      <c r="AF111" s="388"/>
      <c r="AG111" s="388"/>
      <c r="AH111" s="388"/>
      <c r="AI111" s="388"/>
      <c r="AJ111" s="388"/>
      <c r="AK111" s="388"/>
      <c r="AL111" s="388"/>
      <c r="AM111" s="388"/>
      <c r="AN111" s="388"/>
      <c r="AO111" s="388"/>
      <c r="AP111" s="388"/>
      <c r="AQ111" s="388"/>
      <c r="AR111" s="388"/>
      <c r="AS111" s="388"/>
      <c r="AT111" s="388"/>
      <c r="AU111" s="388"/>
    </row>
    <row r="112" spans="1:47" ht="20.25" customHeight="1">
      <c r="A112" s="388"/>
      <c r="B112" s="388"/>
      <c r="C112" s="388"/>
      <c r="D112" s="388"/>
      <c r="E112" s="388"/>
      <c r="F112" s="388"/>
      <c r="G112" s="388"/>
      <c r="H112" s="388"/>
      <c r="I112" s="388"/>
      <c r="J112" s="388"/>
      <c r="K112" s="388"/>
      <c r="L112" s="388"/>
      <c r="M112" s="388"/>
      <c r="N112" s="388"/>
      <c r="O112" s="388"/>
      <c r="P112" s="388"/>
      <c r="Q112" s="388"/>
      <c r="R112" s="388"/>
      <c r="S112" s="388"/>
      <c r="T112" s="388"/>
      <c r="U112" s="388"/>
      <c r="V112" s="388"/>
      <c r="W112" s="388"/>
      <c r="X112" s="388"/>
      <c r="Y112" s="388"/>
      <c r="Z112" s="388"/>
      <c r="AA112" s="388"/>
      <c r="AB112" s="388"/>
      <c r="AC112" s="388"/>
      <c r="AD112" s="388"/>
      <c r="AE112" s="388"/>
      <c r="AF112" s="388"/>
      <c r="AG112" s="388"/>
      <c r="AH112" s="388"/>
      <c r="AI112" s="388"/>
      <c r="AJ112" s="388"/>
      <c r="AK112" s="388"/>
      <c r="AL112" s="388"/>
      <c r="AM112" s="388"/>
      <c r="AN112" s="388"/>
      <c r="AO112" s="388"/>
      <c r="AP112" s="388"/>
      <c r="AQ112" s="388"/>
      <c r="AR112" s="388"/>
      <c r="AS112" s="388"/>
      <c r="AT112" s="388"/>
      <c r="AU112" s="388"/>
    </row>
    <row r="113" spans="1:47" ht="20.25" customHeight="1">
      <c r="A113" s="388" t="s">
        <v>427</v>
      </c>
      <c r="B113" s="388"/>
      <c r="C113" s="388"/>
      <c r="D113" s="388"/>
      <c r="E113" s="388"/>
      <c r="F113" s="388"/>
      <c r="G113" s="388"/>
      <c r="H113" s="388"/>
      <c r="I113" s="388"/>
      <c r="J113" s="388"/>
      <c r="K113" s="388"/>
      <c r="L113" s="388"/>
      <c r="M113" s="388"/>
      <c r="N113" s="388"/>
      <c r="O113" s="388"/>
      <c r="P113" s="388"/>
      <c r="Q113" s="388"/>
      <c r="R113" s="388"/>
      <c r="S113" s="388"/>
      <c r="T113" s="388"/>
      <c r="U113" s="388"/>
      <c r="V113" s="388"/>
      <c r="W113" s="388"/>
      <c r="X113" s="388"/>
      <c r="Y113" s="388"/>
      <c r="Z113" s="388"/>
      <c r="AA113" s="388"/>
      <c r="AB113" s="388"/>
      <c r="AC113" s="388"/>
      <c r="AD113" s="388"/>
      <c r="AE113" s="388"/>
      <c r="AF113" s="388"/>
      <c r="AG113" s="388"/>
      <c r="AH113" s="388"/>
      <c r="AI113" s="388"/>
      <c r="AJ113" s="388"/>
      <c r="AK113" s="388"/>
      <c r="AL113" s="388"/>
      <c r="AM113" s="388"/>
      <c r="AN113" s="388"/>
      <c r="AO113" s="388"/>
      <c r="AP113" s="388"/>
      <c r="AQ113" s="388"/>
      <c r="AR113" s="388"/>
      <c r="AS113" s="388"/>
      <c r="AT113" s="388"/>
      <c r="AU113" s="388"/>
    </row>
    <row r="114" spans="1:47" ht="20.25" customHeight="1">
      <c r="A114" s="388"/>
      <c r="B114" s="388"/>
      <c r="C114" s="388"/>
      <c r="D114" s="388"/>
      <c r="E114" s="388"/>
      <c r="F114" s="388"/>
      <c r="G114" s="388"/>
      <c r="H114" s="388"/>
      <c r="I114" s="388"/>
      <c r="J114" s="388"/>
      <c r="K114" s="388"/>
      <c r="L114" s="388"/>
      <c r="M114" s="388"/>
      <c r="N114" s="388"/>
      <c r="O114" s="388"/>
      <c r="P114" s="388"/>
      <c r="Q114" s="388"/>
      <c r="R114" s="388"/>
      <c r="S114" s="388"/>
      <c r="T114" s="388"/>
      <c r="U114" s="388"/>
      <c r="V114" s="388"/>
      <c r="W114" s="388"/>
      <c r="X114" s="388"/>
      <c r="Y114" s="388"/>
      <c r="Z114" s="388"/>
      <c r="AA114" s="388"/>
      <c r="AB114" s="388"/>
      <c r="AC114" s="388"/>
      <c r="AD114" s="388"/>
      <c r="AE114" s="388"/>
      <c r="AF114" s="388"/>
      <c r="AG114" s="388"/>
      <c r="AH114" s="388"/>
      <c r="AI114" s="388"/>
      <c r="AJ114" s="388"/>
      <c r="AK114" s="388"/>
      <c r="AL114" s="388"/>
      <c r="AM114" s="388"/>
      <c r="AN114" s="388"/>
      <c r="AO114" s="388"/>
      <c r="AP114" s="388"/>
      <c r="AQ114" s="388"/>
      <c r="AR114" s="388"/>
      <c r="AS114" s="388"/>
      <c r="AT114" s="388"/>
      <c r="AU114" s="388"/>
    </row>
    <row r="115" spans="1:47" ht="20.25" customHeight="1">
      <c r="A115" s="388" t="s">
        <v>428</v>
      </c>
      <c r="B115" s="388"/>
      <c r="C115" s="388"/>
      <c r="D115" s="388"/>
      <c r="E115" s="388"/>
      <c r="F115" s="388"/>
      <c r="G115" s="388"/>
      <c r="H115" s="388"/>
      <c r="I115" s="388"/>
      <c r="J115" s="388"/>
      <c r="K115" s="388"/>
      <c r="L115" s="388"/>
      <c r="M115" s="388"/>
      <c r="N115" s="388"/>
      <c r="O115" s="388"/>
      <c r="P115" s="388"/>
      <c r="Q115" s="388"/>
      <c r="R115" s="388"/>
      <c r="S115" s="388"/>
      <c r="T115" s="388"/>
      <c r="U115" s="388"/>
      <c r="V115" s="388"/>
      <c r="W115" s="388"/>
      <c r="X115" s="388"/>
      <c r="Y115" s="388"/>
      <c r="Z115" s="388"/>
      <c r="AA115" s="388"/>
      <c r="AB115" s="388"/>
      <c r="AC115" s="388"/>
      <c r="AD115" s="388"/>
      <c r="AE115" s="388"/>
      <c r="AF115" s="388"/>
      <c r="AG115" s="388"/>
      <c r="AH115" s="388"/>
      <c r="AI115" s="388"/>
      <c r="AJ115" s="388"/>
      <c r="AK115" s="388"/>
      <c r="AL115" s="388"/>
      <c r="AM115" s="388"/>
      <c r="AN115" s="388"/>
      <c r="AO115" s="388"/>
      <c r="AP115" s="388"/>
      <c r="AQ115" s="388"/>
      <c r="AR115" s="388"/>
      <c r="AS115" s="388"/>
      <c r="AT115" s="388"/>
      <c r="AU115" s="388"/>
    </row>
    <row r="116" spans="1:47" ht="20.25" customHeight="1">
      <c r="A116" s="388"/>
      <c r="B116" s="388"/>
      <c r="C116" s="388"/>
      <c r="D116" s="388"/>
      <c r="E116" s="388"/>
      <c r="F116" s="388"/>
      <c r="G116" s="388"/>
      <c r="H116" s="388"/>
      <c r="I116" s="388"/>
      <c r="J116" s="388"/>
      <c r="K116" s="388"/>
      <c r="L116" s="388"/>
      <c r="M116" s="388"/>
      <c r="N116" s="388"/>
      <c r="O116" s="388"/>
      <c r="P116" s="388"/>
      <c r="Q116" s="388"/>
      <c r="R116" s="388"/>
      <c r="S116" s="388"/>
      <c r="T116" s="388"/>
      <c r="U116" s="388"/>
      <c r="V116" s="388"/>
      <c r="W116" s="388"/>
      <c r="X116" s="388"/>
      <c r="Y116" s="388"/>
      <c r="Z116" s="388"/>
      <c r="AA116" s="388"/>
      <c r="AB116" s="388"/>
      <c r="AC116" s="388"/>
      <c r="AD116" s="388"/>
      <c r="AE116" s="388"/>
      <c r="AF116" s="388"/>
      <c r="AG116" s="388"/>
      <c r="AH116" s="388"/>
      <c r="AI116" s="388"/>
      <c r="AJ116" s="388"/>
      <c r="AK116" s="388"/>
      <c r="AL116" s="388"/>
      <c r="AM116" s="388"/>
      <c r="AN116" s="388"/>
      <c r="AO116" s="388"/>
      <c r="AP116" s="388"/>
      <c r="AQ116" s="388"/>
      <c r="AR116" s="388"/>
      <c r="AS116" s="388"/>
      <c r="AT116" s="388"/>
      <c r="AU116" s="388"/>
    </row>
    <row r="117" spans="1:47" ht="20.25" customHeight="1">
      <c r="A117" s="388" t="s">
        <v>429</v>
      </c>
      <c r="B117" s="388"/>
      <c r="C117" s="388"/>
      <c r="D117" s="388"/>
      <c r="E117" s="388"/>
      <c r="F117" s="388"/>
      <c r="G117" s="388"/>
      <c r="H117" s="388"/>
      <c r="I117" s="388"/>
      <c r="J117" s="388"/>
      <c r="K117" s="388"/>
      <c r="L117" s="388"/>
      <c r="M117" s="388"/>
      <c r="N117" s="388"/>
      <c r="O117" s="388"/>
      <c r="P117" s="388"/>
      <c r="Q117" s="388"/>
      <c r="R117" s="388"/>
      <c r="S117" s="388"/>
      <c r="T117" s="388"/>
      <c r="U117" s="388"/>
      <c r="V117" s="388"/>
      <c r="W117" s="388"/>
      <c r="X117" s="388"/>
      <c r="Y117" s="388"/>
      <c r="Z117" s="388"/>
      <c r="AA117" s="388"/>
      <c r="AB117" s="388"/>
      <c r="AC117" s="388"/>
      <c r="AD117" s="388"/>
      <c r="AE117" s="388"/>
      <c r="AF117" s="388"/>
      <c r="AG117" s="388"/>
      <c r="AH117" s="388"/>
      <c r="AI117" s="388"/>
      <c r="AJ117" s="388"/>
      <c r="AK117" s="388"/>
      <c r="AL117" s="388"/>
      <c r="AM117" s="388"/>
      <c r="AN117" s="388"/>
      <c r="AO117" s="388"/>
      <c r="AP117" s="388"/>
      <c r="AQ117" s="388"/>
      <c r="AR117" s="388"/>
      <c r="AS117" s="388"/>
      <c r="AT117" s="388"/>
      <c r="AU117" s="388"/>
    </row>
    <row r="118" spans="1:47" ht="20.25" customHeight="1">
      <c r="A118" s="388"/>
      <c r="B118" s="388"/>
      <c r="C118" s="388"/>
      <c r="D118" s="388"/>
      <c r="E118" s="388"/>
      <c r="F118" s="388"/>
      <c r="G118" s="388"/>
      <c r="H118" s="388"/>
      <c r="I118" s="388"/>
      <c r="J118" s="388"/>
      <c r="K118" s="388"/>
      <c r="L118" s="388"/>
      <c r="M118" s="388"/>
      <c r="N118" s="388"/>
      <c r="O118" s="388"/>
      <c r="P118" s="388"/>
      <c r="Q118" s="388"/>
      <c r="R118" s="388"/>
      <c r="S118" s="388"/>
      <c r="T118" s="388"/>
      <c r="U118" s="388"/>
      <c r="V118" s="388"/>
      <c r="W118" s="388"/>
      <c r="X118" s="388"/>
      <c r="Y118" s="388"/>
      <c r="Z118" s="388"/>
      <c r="AA118" s="388"/>
      <c r="AB118" s="388"/>
      <c r="AC118" s="388"/>
      <c r="AD118" s="388"/>
      <c r="AE118" s="388"/>
      <c r="AF118" s="388"/>
      <c r="AG118" s="388"/>
      <c r="AH118" s="388"/>
      <c r="AI118" s="388"/>
      <c r="AJ118" s="388"/>
      <c r="AK118" s="388"/>
      <c r="AL118" s="388"/>
      <c r="AM118" s="388"/>
      <c r="AN118" s="388"/>
      <c r="AO118" s="388"/>
      <c r="AP118" s="388"/>
      <c r="AQ118" s="388"/>
      <c r="AR118" s="388"/>
      <c r="AS118" s="388"/>
      <c r="AT118" s="388"/>
      <c r="AU118" s="388"/>
    </row>
    <row r="119" spans="1:47" ht="20.25" customHeight="1">
      <c r="A119" s="388" t="s">
        <v>430</v>
      </c>
      <c r="B119" s="388"/>
      <c r="C119" s="388"/>
      <c r="D119" s="388"/>
      <c r="E119" s="388"/>
      <c r="F119" s="388"/>
      <c r="G119" s="388"/>
      <c r="H119" s="388"/>
      <c r="I119" s="388"/>
      <c r="J119" s="388"/>
      <c r="K119" s="388"/>
      <c r="L119" s="388"/>
      <c r="M119" s="388"/>
      <c r="N119" s="388"/>
      <c r="O119" s="388"/>
      <c r="P119" s="388"/>
      <c r="Q119" s="388"/>
      <c r="R119" s="388"/>
      <c r="S119" s="388"/>
      <c r="T119" s="388"/>
      <c r="U119" s="388"/>
      <c r="V119" s="388"/>
      <c r="W119" s="388"/>
      <c r="X119" s="388"/>
      <c r="Y119" s="388"/>
      <c r="Z119" s="388"/>
      <c r="AA119" s="388"/>
      <c r="AB119" s="388"/>
      <c r="AC119" s="388"/>
      <c r="AD119" s="388"/>
      <c r="AE119" s="388"/>
      <c r="AF119" s="388"/>
      <c r="AG119" s="388"/>
      <c r="AH119" s="388"/>
      <c r="AI119" s="388"/>
      <c r="AJ119" s="388"/>
      <c r="AK119" s="388"/>
      <c r="AL119" s="388"/>
      <c r="AM119" s="388"/>
      <c r="AN119" s="388"/>
      <c r="AO119" s="388"/>
      <c r="AP119" s="388"/>
      <c r="AQ119" s="388"/>
      <c r="AR119" s="388"/>
      <c r="AS119" s="388"/>
      <c r="AT119" s="388"/>
      <c r="AU119" s="388"/>
    </row>
    <row r="120" spans="1:47" ht="20.25" customHeight="1">
      <c r="A120" s="388"/>
      <c r="B120" s="388"/>
      <c r="C120" s="388"/>
      <c r="D120" s="388"/>
      <c r="E120" s="388"/>
      <c r="F120" s="388"/>
      <c r="G120" s="388"/>
      <c r="H120" s="388"/>
      <c r="I120" s="388"/>
      <c r="J120" s="388"/>
      <c r="K120" s="388"/>
      <c r="L120" s="388"/>
      <c r="M120" s="388"/>
      <c r="N120" s="388"/>
      <c r="O120" s="388"/>
      <c r="P120" s="388"/>
      <c r="Q120" s="388"/>
      <c r="R120" s="388"/>
      <c r="S120" s="388"/>
      <c r="T120" s="388"/>
      <c r="U120" s="388"/>
      <c r="V120" s="388"/>
      <c r="W120" s="388"/>
      <c r="X120" s="388"/>
      <c r="Y120" s="388"/>
      <c r="Z120" s="388"/>
      <c r="AA120" s="388"/>
      <c r="AB120" s="388"/>
      <c r="AC120" s="388"/>
      <c r="AD120" s="388"/>
      <c r="AE120" s="388"/>
      <c r="AF120" s="388"/>
      <c r="AG120" s="388"/>
      <c r="AH120" s="388"/>
      <c r="AI120" s="388"/>
      <c r="AJ120" s="388"/>
      <c r="AK120" s="388"/>
      <c r="AL120" s="388"/>
      <c r="AM120" s="388"/>
      <c r="AN120" s="388"/>
      <c r="AO120" s="388"/>
      <c r="AP120" s="388"/>
      <c r="AQ120" s="388"/>
      <c r="AR120" s="388"/>
      <c r="AS120" s="388"/>
      <c r="AT120" s="388"/>
      <c r="AU120" s="388"/>
    </row>
    <row r="121" spans="1:47" ht="20.25" customHeight="1">
      <c r="A121" s="388" t="s">
        <v>431</v>
      </c>
      <c r="B121" s="388"/>
      <c r="C121" s="388"/>
      <c r="D121" s="388"/>
      <c r="E121" s="388"/>
      <c r="F121" s="388"/>
      <c r="G121" s="388"/>
      <c r="H121" s="388"/>
      <c r="I121" s="388"/>
      <c r="J121" s="388"/>
      <c r="K121" s="388"/>
      <c r="L121" s="388"/>
      <c r="M121" s="388"/>
      <c r="N121" s="388"/>
      <c r="O121" s="388"/>
      <c r="P121" s="388"/>
      <c r="Q121" s="388"/>
      <c r="R121" s="388"/>
      <c r="S121" s="388"/>
      <c r="T121" s="388"/>
      <c r="U121" s="388"/>
      <c r="V121" s="388"/>
      <c r="W121" s="388"/>
      <c r="X121" s="388"/>
      <c r="Y121" s="388"/>
      <c r="Z121" s="388"/>
      <c r="AA121" s="388"/>
      <c r="AB121" s="388"/>
      <c r="AC121" s="388"/>
      <c r="AD121" s="388"/>
      <c r="AE121" s="388"/>
      <c r="AF121" s="388"/>
      <c r="AG121" s="388"/>
      <c r="AH121" s="388"/>
      <c r="AI121" s="388"/>
      <c r="AJ121" s="388"/>
      <c r="AK121" s="388"/>
      <c r="AL121" s="388"/>
      <c r="AM121" s="388"/>
      <c r="AN121" s="388"/>
      <c r="AO121" s="388"/>
      <c r="AP121" s="388"/>
      <c r="AQ121" s="388"/>
      <c r="AR121" s="388"/>
      <c r="AS121" s="388"/>
      <c r="AT121" s="388"/>
      <c r="AU121" s="388"/>
    </row>
    <row r="122" spans="1:47" ht="20.2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88"/>
      <c r="AF122" s="388"/>
      <c r="AG122" s="388"/>
      <c r="AH122" s="388"/>
      <c r="AI122" s="388"/>
      <c r="AJ122" s="388"/>
      <c r="AK122" s="388"/>
      <c r="AL122" s="388"/>
      <c r="AM122" s="388"/>
      <c r="AN122" s="388"/>
      <c r="AO122" s="388"/>
      <c r="AP122" s="388"/>
      <c r="AQ122" s="388"/>
      <c r="AR122" s="388"/>
      <c r="AS122" s="388"/>
      <c r="AT122" s="388"/>
      <c r="AU122" s="388"/>
    </row>
    <row r="123" spans="1:47" ht="20.25" customHeight="1">
      <c r="A123" s="388" t="s">
        <v>432</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388"/>
      <c r="AK123" s="388"/>
      <c r="AL123" s="388"/>
      <c r="AM123" s="388"/>
      <c r="AN123" s="388"/>
      <c r="AO123" s="388"/>
      <c r="AP123" s="388"/>
      <c r="AQ123" s="388"/>
      <c r="AR123" s="388"/>
      <c r="AS123" s="388"/>
      <c r="AT123" s="388"/>
      <c r="AU123" s="388"/>
    </row>
    <row r="124" spans="1:47" ht="20.25" customHeigh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388"/>
      <c r="AK124" s="388"/>
      <c r="AL124" s="388"/>
      <c r="AM124" s="388"/>
      <c r="AN124" s="388"/>
      <c r="AO124" s="388"/>
      <c r="AP124" s="388"/>
      <c r="AQ124" s="388"/>
      <c r="AR124" s="388"/>
      <c r="AS124" s="388"/>
      <c r="AT124" s="388"/>
      <c r="AU124" s="388"/>
    </row>
    <row r="125" spans="1:47" ht="20.25" customHeight="1">
      <c r="A125" s="388" t="s">
        <v>433</v>
      </c>
      <c r="B125" s="388"/>
      <c r="C125" s="388"/>
      <c r="D125" s="388"/>
      <c r="E125" s="388"/>
      <c r="F125" s="388"/>
      <c r="G125" s="388"/>
      <c r="H125" s="388"/>
      <c r="I125" s="388"/>
      <c r="J125" s="388"/>
      <c r="K125" s="388"/>
      <c r="L125" s="388"/>
      <c r="M125" s="388"/>
      <c r="N125" s="388"/>
      <c r="O125" s="388"/>
      <c r="P125" s="388"/>
      <c r="Q125" s="388"/>
      <c r="R125" s="388"/>
      <c r="S125" s="388"/>
      <c r="T125" s="388"/>
      <c r="U125" s="388"/>
      <c r="V125" s="388"/>
      <c r="W125" s="388"/>
      <c r="X125" s="388"/>
      <c r="Y125" s="388"/>
      <c r="Z125" s="388"/>
      <c r="AA125" s="388"/>
      <c r="AB125" s="388"/>
      <c r="AC125" s="388"/>
      <c r="AD125" s="388"/>
      <c r="AE125" s="388"/>
      <c r="AF125" s="388"/>
      <c r="AG125" s="388"/>
      <c r="AH125" s="388"/>
      <c r="AI125" s="388"/>
      <c r="AJ125" s="388"/>
      <c r="AK125" s="388"/>
      <c r="AL125" s="388"/>
      <c r="AM125" s="388"/>
      <c r="AN125" s="388"/>
      <c r="AO125" s="388"/>
      <c r="AP125" s="388"/>
      <c r="AQ125" s="388"/>
      <c r="AR125" s="388"/>
      <c r="AS125" s="388"/>
      <c r="AT125" s="388"/>
      <c r="AU125" s="388"/>
    </row>
    <row r="126" spans="1:47" ht="20.25" customHeight="1">
      <c r="A126" s="388"/>
      <c r="B126" s="388"/>
      <c r="C126" s="388"/>
      <c r="D126" s="388"/>
      <c r="E126" s="388"/>
      <c r="F126" s="388"/>
      <c r="G126" s="388"/>
      <c r="H126" s="388"/>
      <c r="I126" s="388"/>
      <c r="J126" s="388"/>
      <c r="K126" s="388"/>
      <c r="L126" s="388"/>
      <c r="M126" s="388"/>
      <c r="N126" s="388"/>
      <c r="O126" s="388"/>
      <c r="P126" s="388"/>
      <c r="Q126" s="388"/>
      <c r="R126" s="388"/>
      <c r="S126" s="388"/>
      <c r="T126" s="388"/>
      <c r="U126" s="388"/>
      <c r="V126" s="388"/>
      <c r="W126" s="388"/>
      <c r="X126" s="388"/>
      <c r="Y126" s="388"/>
      <c r="Z126" s="388"/>
      <c r="AA126" s="388"/>
      <c r="AB126" s="388"/>
      <c r="AC126" s="388"/>
      <c r="AD126" s="388"/>
      <c r="AE126" s="388"/>
      <c r="AF126" s="388"/>
      <c r="AG126" s="388"/>
      <c r="AH126" s="388"/>
      <c r="AI126" s="388"/>
      <c r="AJ126" s="388"/>
      <c r="AK126" s="388"/>
      <c r="AL126" s="388"/>
      <c r="AM126" s="388"/>
      <c r="AN126" s="388"/>
      <c r="AO126" s="388"/>
      <c r="AP126" s="388"/>
      <c r="AQ126" s="388"/>
      <c r="AR126" s="388"/>
      <c r="AS126" s="388"/>
      <c r="AT126" s="388"/>
      <c r="AU126" s="388"/>
    </row>
    <row r="127" spans="1:47" ht="20.25" customHeight="1">
      <c r="A127" s="388" t="s">
        <v>434</v>
      </c>
      <c r="B127" s="388"/>
      <c r="C127" s="388"/>
      <c r="D127" s="388"/>
      <c r="E127" s="388"/>
      <c r="F127" s="388"/>
      <c r="G127" s="388"/>
      <c r="H127" s="388"/>
      <c r="I127" s="388"/>
      <c r="J127" s="388"/>
      <c r="K127" s="388"/>
      <c r="L127" s="388"/>
      <c r="M127" s="388"/>
      <c r="N127" s="388"/>
      <c r="O127" s="388"/>
      <c r="P127" s="388"/>
      <c r="Q127" s="388"/>
      <c r="R127" s="388"/>
      <c r="S127" s="388"/>
      <c r="T127" s="388"/>
      <c r="U127" s="388"/>
      <c r="V127" s="388"/>
      <c r="W127" s="388"/>
      <c r="X127" s="388"/>
      <c r="Y127" s="388"/>
      <c r="Z127" s="388"/>
      <c r="AA127" s="388"/>
      <c r="AB127" s="388"/>
      <c r="AC127" s="388"/>
      <c r="AD127" s="388"/>
      <c r="AE127" s="388"/>
      <c r="AF127" s="388"/>
      <c r="AG127" s="388"/>
      <c r="AH127" s="388"/>
      <c r="AI127" s="388"/>
      <c r="AJ127" s="388"/>
      <c r="AK127" s="388"/>
      <c r="AL127" s="388"/>
      <c r="AM127" s="388"/>
      <c r="AN127" s="388"/>
      <c r="AO127" s="388"/>
      <c r="AP127" s="388"/>
      <c r="AQ127" s="388"/>
      <c r="AR127" s="388"/>
      <c r="AS127" s="388"/>
      <c r="AT127" s="388"/>
      <c r="AU127" s="388"/>
    </row>
    <row r="128" spans="1:47" ht="20.25" customHeight="1">
      <c r="A128" s="388"/>
      <c r="B128" s="388"/>
      <c r="C128" s="388"/>
      <c r="D128" s="388"/>
      <c r="E128" s="388"/>
      <c r="F128" s="388"/>
      <c r="G128" s="388"/>
      <c r="H128" s="388"/>
      <c r="I128" s="388"/>
      <c r="J128" s="388"/>
      <c r="K128" s="388"/>
      <c r="L128" s="388"/>
      <c r="M128" s="388"/>
      <c r="N128" s="388"/>
      <c r="O128" s="388"/>
      <c r="P128" s="388"/>
      <c r="Q128" s="388"/>
      <c r="R128" s="388"/>
      <c r="S128" s="388"/>
      <c r="T128" s="388"/>
      <c r="U128" s="388"/>
      <c r="V128" s="388"/>
      <c r="W128" s="388"/>
      <c r="X128" s="388"/>
      <c r="Y128" s="388"/>
      <c r="Z128" s="388"/>
      <c r="AA128" s="388"/>
      <c r="AB128" s="388"/>
      <c r="AC128" s="388"/>
      <c r="AD128" s="388"/>
      <c r="AE128" s="388"/>
      <c r="AF128" s="388"/>
      <c r="AG128" s="388"/>
      <c r="AH128" s="388"/>
      <c r="AI128" s="388"/>
      <c r="AJ128" s="388"/>
      <c r="AK128" s="388"/>
      <c r="AL128" s="388"/>
      <c r="AM128" s="388"/>
      <c r="AN128" s="388"/>
      <c r="AO128" s="388"/>
      <c r="AP128" s="388"/>
      <c r="AQ128" s="388"/>
      <c r="AR128" s="388"/>
      <c r="AS128" s="388"/>
      <c r="AT128" s="388"/>
      <c r="AU128" s="388"/>
    </row>
    <row r="129" spans="1:47" ht="20.25" customHeight="1">
      <c r="A129" s="388" t="s">
        <v>435</v>
      </c>
      <c r="B129" s="388"/>
      <c r="C129" s="388"/>
      <c r="D129" s="388"/>
      <c r="E129" s="388"/>
      <c r="F129" s="388"/>
      <c r="G129" s="388"/>
      <c r="H129" s="388"/>
      <c r="I129" s="388"/>
      <c r="J129" s="388"/>
      <c r="K129" s="388"/>
      <c r="L129" s="388"/>
      <c r="M129" s="388"/>
      <c r="N129" s="388"/>
      <c r="O129" s="388"/>
      <c r="P129" s="388"/>
      <c r="Q129" s="388"/>
      <c r="R129" s="388"/>
      <c r="S129" s="388"/>
      <c r="T129" s="388"/>
      <c r="U129" s="388"/>
      <c r="V129" s="388"/>
      <c r="W129" s="388"/>
      <c r="X129" s="388"/>
      <c r="Y129" s="388"/>
      <c r="Z129" s="388"/>
      <c r="AA129" s="388"/>
      <c r="AB129" s="388"/>
      <c r="AC129" s="388"/>
      <c r="AD129" s="388"/>
      <c r="AE129" s="388"/>
      <c r="AF129" s="388"/>
      <c r="AG129" s="388"/>
      <c r="AH129" s="388"/>
      <c r="AI129" s="388"/>
      <c r="AJ129" s="388"/>
      <c r="AK129" s="388"/>
      <c r="AL129" s="388"/>
      <c r="AM129" s="388"/>
      <c r="AN129" s="388"/>
      <c r="AO129" s="388"/>
      <c r="AP129" s="388"/>
      <c r="AQ129" s="388"/>
      <c r="AR129" s="388"/>
      <c r="AS129" s="388"/>
      <c r="AT129" s="388"/>
      <c r="AU129" s="388"/>
    </row>
    <row r="130" spans="1:47" ht="20.25" customHeight="1">
      <c r="A130" s="388"/>
      <c r="B130" s="388"/>
      <c r="C130" s="388"/>
      <c r="D130" s="388"/>
      <c r="E130" s="388"/>
      <c r="F130" s="388"/>
      <c r="G130" s="388"/>
      <c r="H130" s="388"/>
      <c r="I130" s="388"/>
      <c r="J130" s="388"/>
      <c r="K130" s="388"/>
      <c r="L130" s="388"/>
      <c r="M130" s="388"/>
      <c r="N130" s="388"/>
      <c r="O130" s="388"/>
      <c r="P130" s="388"/>
      <c r="Q130" s="388"/>
      <c r="R130" s="388"/>
      <c r="S130" s="388"/>
      <c r="T130" s="388"/>
      <c r="U130" s="388"/>
      <c r="V130" s="388"/>
      <c r="W130" s="388"/>
      <c r="X130" s="388"/>
      <c r="Y130" s="388"/>
      <c r="Z130" s="388"/>
      <c r="AA130" s="388"/>
      <c r="AB130" s="388"/>
      <c r="AC130" s="388"/>
      <c r="AD130" s="388"/>
      <c r="AE130" s="388"/>
      <c r="AF130" s="388"/>
      <c r="AG130" s="388"/>
      <c r="AH130" s="388"/>
      <c r="AI130" s="388"/>
      <c r="AJ130" s="388"/>
      <c r="AK130" s="388"/>
      <c r="AL130" s="388"/>
      <c r="AM130" s="388"/>
      <c r="AN130" s="388"/>
      <c r="AO130" s="388"/>
      <c r="AP130" s="388"/>
      <c r="AQ130" s="388"/>
      <c r="AR130" s="388"/>
      <c r="AS130" s="388"/>
      <c r="AT130" s="388"/>
      <c r="AU130" s="388"/>
    </row>
    <row r="131" spans="1:47" ht="20.25" customHeight="1">
      <c r="A131" s="388" t="s">
        <v>436</v>
      </c>
      <c r="B131" s="388"/>
      <c r="C131" s="388"/>
      <c r="D131" s="388"/>
      <c r="E131" s="388"/>
      <c r="F131" s="388"/>
      <c r="G131" s="388"/>
      <c r="H131" s="388"/>
      <c r="I131" s="388"/>
      <c r="J131" s="388"/>
      <c r="K131" s="388"/>
      <c r="L131" s="388"/>
      <c r="M131" s="388"/>
      <c r="N131" s="388"/>
      <c r="O131" s="388"/>
      <c r="P131" s="388"/>
      <c r="Q131" s="388"/>
      <c r="R131" s="388"/>
      <c r="S131" s="388"/>
      <c r="T131" s="388"/>
      <c r="U131" s="388"/>
      <c r="V131" s="388"/>
      <c r="W131" s="388"/>
      <c r="X131" s="388"/>
      <c r="Y131" s="388"/>
      <c r="Z131" s="388"/>
      <c r="AA131" s="388"/>
      <c r="AB131" s="388"/>
      <c r="AC131" s="388"/>
      <c r="AD131" s="388"/>
      <c r="AE131" s="388"/>
      <c r="AF131" s="388"/>
      <c r="AG131" s="388"/>
      <c r="AH131" s="388"/>
      <c r="AI131" s="388"/>
      <c r="AJ131" s="388"/>
      <c r="AK131" s="388"/>
      <c r="AL131" s="388"/>
      <c r="AM131" s="388"/>
      <c r="AN131" s="388"/>
      <c r="AO131" s="388"/>
      <c r="AP131" s="388"/>
      <c r="AQ131" s="388"/>
      <c r="AR131" s="388"/>
      <c r="AS131" s="388"/>
      <c r="AT131" s="388"/>
      <c r="AU131" s="388"/>
    </row>
    <row r="132" spans="1:47" ht="20.25" customHeight="1">
      <c r="A132" s="388"/>
      <c r="B132" s="388"/>
      <c r="C132" s="388"/>
      <c r="D132" s="388"/>
      <c r="E132" s="388"/>
      <c r="F132" s="388"/>
      <c r="G132" s="388"/>
      <c r="H132" s="388"/>
      <c r="I132" s="388"/>
      <c r="J132" s="388"/>
      <c r="K132" s="388"/>
      <c r="L132" s="388"/>
      <c r="M132" s="388"/>
      <c r="N132" s="388"/>
      <c r="O132" s="388"/>
      <c r="P132" s="388"/>
      <c r="Q132" s="388"/>
      <c r="R132" s="388"/>
      <c r="S132" s="388"/>
      <c r="T132" s="388"/>
      <c r="U132" s="388"/>
      <c r="V132" s="388"/>
      <c r="W132" s="388"/>
      <c r="X132" s="388"/>
      <c r="Y132" s="388"/>
      <c r="Z132" s="388"/>
      <c r="AA132" s="388"/>
      <c r="AB132" s="388"/>
      <c r="AC132" s="388"/>
      <c r="AD132" s="388"/>
      <c r="AE132" s="388"/>
      <c r="AF132" s="388"/>
      <c r="AG132" s="388"/>
      <c r="AH132" s="388"/>
      <c r="AI132" s="388"/>
      <c r="AJ132" s="388"/>
      <c r="AK132" s="388"/>
      <c r="AL132" s="388"/>
      <c r="AM132" s="388"/>
      <c r="AN132" s="388"/>
      <c r="AO132" s="388"/>
      <c r="AP132" s="388"/>
      <c r="AQ132" s="388"/>
      <c r="AR132" s="388"/>
      <c r="AS132" s="388"/>
      <c r="AT132" s="388"/>
      <c r="AU132" s="388"/>
    </row>
    <row r="133" spans="1:47" ht="20.25" customHeight="1">
      <c r="A133" s="388" t="s">
        <v>437</v>
      </c>
      <c r="B133" s="388"/>
      <c r="C133" s="388"/>
      <c r="D133" s="388"/>
      <c r="E133" s="388"/>
      <c r="F133" s="388"/>
      <c r="G133" s="388"/>
      <c r="H133" s="388"/>
      <c r="I133" s="388"/>
      <c r="J133" s="388"/>
      <c r="K133" s="388"/>
      <c r="L133" s="388"/>
      <c r="M133" s="388"/>
      <c r="N133" s="388"/>
      <c r="O133" s="388"/>
      <c r="P133" s="388"/>
      <c r="Q133" s="388"/>
      <c r="R133" s="388"/>
      <c r="S133" s="388"/>
      <c r="T133" s="388"/>
      <c r="U133" s="388"/>
      <c r="V133" s="388"/>
      <c r="W133" s="388"/>
      <c r="X133" s="388"/>
      <c r="Y133" s="388"/>
      <c r="Z133" s="388"/>
      <c r="AA133" s="388"/>
      <c r="AB133" s="388"/>
      <c r="AC133" s="388"/>
      <c r="AD133" s="388"/>
      <c r="AE133" s="388"/>
      <c r="AF133" s="388"/>
      <c r="AG133" s="388"/>
      <c r="AH133" s="388"/>
      <c r="AI133" s="388"/>
      <c r="AJ133" s="388"/>
      <c r="AK133" s="388"/>
      <c r="AL133" s="388"/>
      <c r="AM133" s="388"/>
      <c r="AN133" s="388"/>
      <c r="AO133" s="388"/>
      <c r="AP133" s="388"/>
      <c r="AQ133" s="388"/>
      <c r="AR133" s="388"/>
      <c r="AS133" s="388"/>
      <c r="AT133" s="388"/>
      <c r="AU133" s="388"/>
    </row>
    <row r="134" spans="1:47" ht="20.25" customHeight="1">
      <c r="A134" s="388"/>
      <c r="B134" s="388"/>
      <c r="C134" s="388"/>
      <c r="D134" s="388"/>
      <c r="E134" s="388"/>
      <c r="F134" s="388"/>
      <c r="G134" s="388"/>
      <c r="H134" s="388"/>
      <c r="I134" s="388"/>
      <c r="J134" s="388"/>
      <c r="K134" s="388"/>
      <c r="L134" s="388"/>
      <c r="M134" s="388"/>
      <c r="N134" s="388"/>
      <c r="O134" s="388"/>
      <c r="P134" s="388"/>
      <c r="Q134" s="388"/>
      <c r="R134" s="388"/>
      <c r="S134" s="388"/>
      <c r="T134" s="388"/>
      <c r="U134" s="388"/>
      <c r="V134" s="388"/>
      <c r="W134" s="388"/>
      <c r="X134" s="388"/>
      <c r="Y134" s="388"/>
      <c r="Z134" s="388"/>
      <c r="AA134" s="388"/>
      <c r="AB134" s="388"/>
      <c r="AC134" s="388"/>
      <c r="AD134" s="388"/>
      <c r="AE134" s="388"/>
      <c r="AF134" s="388"/>
      <c r="AG134" s="388"/>
      <c r="AH134" s="388"/>
      <c r="AI134" s="388"/>
      <c r="AJ134" s="388"/>
      <c r="AK134" s="388"/>
      <c r="AL134" s="388"/>
      <c r="AM134" s="388"/>
      <c r="AN134" s="388"/>
      <c r="AO134" s="388"/>
      <c r="AP134" s="388"/>
      <c r="AQ134" s="388"/>
      <c r="AR134" s="388"/>
      <c r="AS134" s="388"/>
      <c r="AT134" s="388"/>
      <c r="AU134" s="388"/>
    </row>
    <row r="135" spans="1:47" ht="20.25" customHeight="1">
      <c r="A135" s="388" t="s">
        <v>438</v>
      </c>
      <c r="B135" s="388"/>
      <c r="C135" s="388"/>
      <c r="D135" s="388"/>
      <c r="E135" s="388"/>
      <c r="F135" s="388"/>
      <c r="G135" s="388"/>
      <c r="H135" s="388"/>
      <c r="I135" s="388"/>
      <c r="J135" s="388"/>
      <c r="K135" s="388"/>
      <c r="L135" s="388"/>
      <c r="M135" s="388"/>
      <c r="N135" s="388"/>
      <c r="O135" s="388"/>
      <c r="P135" s="388"/>
      <c r="Q135" s="388"/>
      <c r="R135" s="388"/>
      <c r="S135" s="388"/>
      <c r="T135" s="388"/>
      <c r="U135" s="388"/>
      <c r="V135" s="388"/>
      <c r="W135" s="388"/>
      <c r="X135" s="388"/>
      <c r="Y135" s="388"/>
      <c r="Z135" s="388"/>
      <c r="AA135" s="388"/>
      <c r="AB135" s="388"/>
      <c r="AC135" s="388"/>
      <c r="AD135" s="388"/>
      <c r="AE135" s="388"/>
      <c r="AF135" s="388"/>
      <c r="AG135" s="388"/>
      <c r="AH135" s="388"/>
      <c r="AI135" s="388"/>
      <c r="AJ135" s="388"/>
      <c r="AK135" s="388"/>
      <c r="AL135" s="388"/>
      <c r="AM135" s="388"/>
      <c r="AN135" s="388"/>
      <c r="AO135" s="388"/>
      <c r="AP135" s="388"/>
      <c r="AQ135" s="388"/>
      <c r="AR135" s="388"/>
      <c r="AS135" s="388"/>
      <c r="AT135" s="388"/>
      <c r="AU135" s="388"/>
    </row>
    <row r="136" spans="1:47" ht="20.25" customHeight="1">
      <c r="A136" s="388"/>
      <c r="B136" s="388"/>
      <c r="C136" s="388"/>
      <c r="D136" s="388"/>
      <c r="E136" s="388"/>
      <c r="F136" s="388"/>
      <c r="G136" s="388"/>
      <c r="H136" s="388"/>
      <c r="I136" s="388"/>
      <c r="J136" s="388"/>
      <c r="K136" s="388"/>
      <c r="L136" s="388"/>
      <c r="M136" s="388"/>
      <c r="N136" s="388"/>
      <c r="O136" s="388"/>
      <c r="P136" s="388"/>
      <c r="Q136" s="388"/>
      <c r="R136" s="388"/>
      <c r="S136" s="388"/>
      <c r="T136" s="388"/>
      <c r="U136" s="388"/>
      <c r="V136" s="388"/>
      <c r="W136" s="388"/>
      <c r="X136" s="388"/>
      <c r="Y136" s="388"/>
      <c r="Z136" s="388"/>
      <c r="AA136" s="388"/>
      <c r="AB136" s="388"/>
      <c r="AC136" s="388"/>
      <c r="AD136" s="388"/>
      <c r="AE136" s="388"/>
      <c r="AF136" s="388"/>
      <c r="AG136" s="388"/>
      <c r="AH136" s="388"/>
      <c r="AI136" s="388"/>
      <c r="AJ136" s="388"/>
      <c r="AK136" s="388"/>
      <c r="AL136" s="388"/>
      <c r="AM136" s="388"/>
      <c r="AN136" s="388"/>
      <c r="AO136" s="388"/>
      <c r="AP136" s="388"/>
      <c r="AQ136" s="388"/>
      <c r="AR136" s="388"/>
      <c r="AS136" s="388"/>
      <c r="AT136" s="388"/>
      <c r="AU136" s="388"/>
    </row>
    <row r="137" spans="1:47" ht="20.25" customHeight="1">
      <c r="A137" s="388" t="s">
        <v>439</v>
      </c>
      <c r="B137" s="388"/>
      <c r="C137" s="388"/>
      <c r="D137" s="388"/>
      <c r="E137" s="388"/>
      <c r="F137" s="388"/>
      <c r="G137" s="388"/>
      <c r="H137" s="388"/>
      <c r="I137" s="388"/>
      <c r="J137" s="388"/>
      <c r="K137" s="388"/>
      <c r="L137" s="388"/>
      <c r="M137" s="388"/>
      <c r="N137" s="388"/>
      <c r="O137" s="388"/>
      <c r="P137" s="388"/>
      <c r="Q137" s="388"/>
      <c r="R137" s="388"/>
      <c r="S137" s="388"/>
      <c r="T137" s="388"/>
      <c r="U137" s="388"/>
      <c r="V137" s="388"/>
      <c r="W137" s="388"/>
      <c r="X137" s="388"/>
      <c r="Y137" s="388"/>
      <c r="Z137" s="388"/>
      <c r="AA137" s="388"/>
      <c r="AB137" s="388"/>
      <c r="AC137" s="388"/>
      <c r="AD137" s="388"/>
      <c r="AE137" s="388"/>
      <c r="AF137" s="388"/>
      <c r="AG137" s="388"/>
      <c r="AH137" s="388"/>
      <c r="AI137" s="388"/>
      <c r="AJ137" s="388"/>
      <c r="AK137" s="388"/>
      <c r="AL137" s="388"/>
      <c r="AM137" s="388"/>
      <c r="AN137" s="388"/>
      <c r="AO137" s="388"/>
      <c r="AP137" s="388"/>
      <c r="AQ137" s="388"/>
      <c r="AR137" s="388"/>
      <c r="AS137" s="388"/>
      <c r="AT137" s="388"/>
      <c r="AU137" s="388"/>
    </row>
    <row r="138" spans="1:47" ht="20.25" customHeight="1">
      <c r="A138" s="388"/>
      <c r="B138" s="388"/>
      <c r="C138" s="388"/>
      <c r="D138" s="388"/>
      <c r="E138" s="388"/>
      <c r="F138" s="388"/>
      <c r="G138" s="388"/>
      <c r="H138" s="388"/>
      <c r="I138" s="388"/>
      <c r="J138" s="388"/>
      <c r="K138" s="388"/>
      <c r="L138" s="388"/>
      <c r="M138" s="388"/>
      <c r="N138" s="388"/>
      <c r="O138" s="388"/>
      <c r="P138" s="388"/>
      <c r="Q138" s="388"/>
      <c r="R138" s="388"/>
      <c r="S138" s="388"/>
      <c r="T138" s="388"/>
      <c r="U138" s="388"/>
      <c r="V138" s="388"/>
      <c r="W138" s="388"/>
      <c r="X138" s="388"/>
      <c r="Y138" s="388"/>
      <c r="Z138" s="388"/>
      <c r="AA138" s="388"/>
      <c r="AB138" s="388"/>
      <c r="AC138" s="388"/>
      <c r="AD138" s="388"/>
      <c r="AE138" s="388"/>
      <c r="AF138" s="388"/>
      <c r="AG138" s="388"/>
      <c r="AH138" s="388"/>
      <c r="AI138" s="388"/>
      <c r="AJ138" s="388"/>
      <c r="AK138" s="388"/>
      <c r="AL138" s="388"/>
      <c r="AM138" s="388"/>
      <c r="AN138" s="388"/>
      <c r="AO138" s="388"/>
      <c r="AP138" s="388"/>
      <c r="AQ138" s="388"/>
      <c r="AR138" s="388"/>
      <c r="AS138" s="388"/>
      <c r="AT138" s="388"/>
      <c r="AU138" s="388"/>
    </row>
    <row r="139" spans="1:47" ht="20.25" customHeight="1">
      <c r="A139" s="388" t="s">
        <v>440</v>
      </c>
      <c r="B139" s="388"/>
      <c r="C139" s="388"/>
      <c r="D139" s="388"/>
      <c r="E139" s="388"/>
      <c r="F139" s="388"/>
      <c r="G139" s="388"/>
      <c r="H139" s="388"/>
      <c r="I139" s="388"/>
      <c r="J139" s="388"/>
      <c r="K139" s="388"/>
      <c r="L139" s="388"/>
      <c r="M139" s="388"/>
      <c r="N139" s="388"/>
      <c r="O139" s="388"/>
      <c r="P139" s="388"/>
      <c r="Q139" s="388"/>
      <c r="R139" s="388"/>
      <c r="S139" s="388"/>
      <c r="T139" s="388"/>
      <c r="U139" s="388"/>
      <c r="V139" s="388"/>
      <c r="W139" s="388"/>
      <c r="X139" s="388"/>
      <c r="Y139" s="388"/>
      <c r="Z139" s="388"/>
      <c r="AA139" s="388"/>
      <c r="AB139" s="388"/>
      <c r="AC139" s="388"/>
      <c r="AD139" s="388"/>
      <c r="AE139" s="388"/>
      <c r="AF139" s="388"/>
      <c r="AG139" s="388"/>
      <c r="AH139" s="388"/>
      <c r="AI139" s="388"/>
      <c r="AJ139" s="388"/>
      <c r="AK139" s="388"/>
      <c r="AL139" s="388"/>
      <c r="AM139" s="388"/>
      <c r="AN139" s="388"/>
      <c r="AO139" s="388"/>
      <c r="AP139" s="388"/>
      <c r="AQ139" s="388"/>
      <c r="AR139" s="388"/>
      <c r="AS139" s="388"/>
      <c r="AT139" s="388"/>
      <c r="AU139" s="388"/>
    </row>
    <row r="140" spans="1:47" ht="20.25" customHeight="1">
      <c r="A140" s="388"/>
      <c r="B140" s="388"/>
      <c r="C140" s="388"/>
      <c r="D140" s="388"/>
      <c r="E140" s="388"/>
      <c r="F140" s="388"/>
      <c r="G140" s="388"/>
      <c r="H140" s="388"/>
      <c r="I140" s="388"/>
      <c r="J140" s="388"/>
      <c r="K140" s="388"/>
      <c r="L140" s="388"/>
      <c r="M140" s="388"/>
      <c r="N140" s="388"/>
      <c r="O140" s="388"/>
      <c r="P140" s="388"/>
      <c r="Q140" s="388"/>
      <c r="R140" s="388"/>
      <c r="S140" s="388"/>
      <c r="T140" s="388"/>
      <c r="U140" s="388"/>
      <c r="V140" s="388"/>
      <c r="W140" s="388"/>
      <c r="X140" s="388"/>
      <c r="Y140" s="388"/>
      <c r="Z140" s="388"/>
      <c r="AA140" s="388"/>
      <c r="AB140" s="388"/>
      <c r="AC140" s="388"/>
      <c r="AD140" s="388"/>
      <c r="AE140" s="388"/>
      <c r="AF140" s="388"/>
      <c r="AG140" s="388"/>
      <c r="AH140" s="388"/>
      <c r="AI140" s="388"/>
      <c r="AJ140" s="388"/>
      <c r="AK140" s="388"/>
      <c r="AL140" s="388"/>
      <c r="AM140" s="388"/>
      <c r="AN140" s="388"/>
      <c r="AO140" s="388"/>
      <c r="AP140" s="388"/>
      <c r="AQ140" s="388"/>
      <c r="AR140" s="388"/>
      <c r="AS140" s="388"/>
      <c r="AT140" s="388"/>
      <c r="AU140" s="388"/>
    </row>
    <row r="141" spans="1:47" ht="20.25" customHeight="1">
      <c r="A141" s="388" t="s">
        <v>441</v>
      </c>
      <c r="B141" s="388"/>
      <c r="C141" s="388"/>
      <c r="D141" s="388"/>
      <c r="E141" s="388"/>
      <c r="F141" s="388"/>
      <c r="G141" s="388"/>
      <c r="H141" s="388"/>
      <c r="I141" s="388"/>
      <c r="J141" s="388"/>
      <c r="K141" s="388"/>
      <c r="L141" s="388"/>
      <c r="M141" s="388"/>
      <c r="N141" s="388"/>
      <c r="O141" s="388"/>
      <c r="P141" s="388"/>
      <c r="Q141" s="388"/>
      <c r="R141" s="388"/>
      <c r="S141" s="388"/>
      <c r="T141" s="388"/>
      <c r="U141" s="388"/>
      <c r="V141" s="388"/>
      <c r="W141" s="388"/>
      <c r="X141" s="388"/>
      <c r="Y141" s="388"/>
      <c r="Z141" s="388"/>
      <c r="AA141" s="388"/>
      <c r="AB141" s="388"/>
      <c r="AC141" s="388"/>
      <c r="AD141" s="388"/>
      <c r="AE141" s="388"/>
      <c r="AF141" s="388"/>
      <c r="AG141" s="388"/>
      <c r="AH141" s="388"/>
      <c r="AI141" s="388"/>
      <c r="AJ141" s="388"/>
      <c r="AK141" s="388"/>
      <c r="AL141" s="388"/>
      <c r="AM141" s="388"/>
      <c r="AN141" s="388"/>
      <c r="AO141" s="388"/>
      <c r="AP141" s="388"/>
      <c r="AQ141" s="388"/>
      <c r="AR141" s="388"/>
      <c r="AS141" s="388"/>
      <c r="AT141" s="388"/>
      <c r="AU141" s="388"/>
    </row>
    <row r="142" spans="1:47" ht="20.25" customHeight="1">
      <c r="A142" s="388"/>
      <c r="B142" s="388"/>
      <c r="C142" s="388"/>
      <c r="D142" s="388"/>
      <c r="E142" s="388"/>
      <c r="F142" s="388"/>
      <c r="G142" s="388"/>
      <c r="H142" s="388"/>
      <c r="I142" s="388"/>
      <c r="J142" s="388"/>
      <c r="K142" s="388"/>
      <c r="L142" s="388"/>
      <c r="M142" s="388"/>
      <c r="N142" s="388"/>
      <c r="O142" s="388"/>
      <c r="P142" s="388"/>
      <c r="Q142" s="388"/>
      <c r="R142" s="388"/>
      <c r="S142" s="388"/>
      <c r="T142" s="388"/>
      <c r="U142" s="388"/>
      <c r="V142" s="388"/>
      <c r="W142" s="388"/>
      <c r="X142" s="388"/>
      <c r="Y142" s="388"/>
      <c r="Z142" s="388"/>
      <c r="AA142" s="388"/>
      <c r="AB142" s="388"/>
      <c r="AC142" s="388"/>
      <c r="AD142" s="388"/>
      <c r="AE142" s="388"/>
      <c r="AF142" s="388"/>
      <c r="AG142" s="388"/>
      <c r="AH142" s="388"/>
      <c r="AI142" s="388"/>
      <c r="AJ142" s="388"/>
      <c r="AK142" s="388"/>
      <c r="AL142" s="388"/>
      <c r="AM142" s="388"/>
      <c r="AN142" s="388"/>
      <c r="AO142" s="388"/>
      <c r="AP142" s="388"/>
      <c r="AQ142" s="388"/>
      <c r="AR142" s="388"/>
      <c r="AS142" s="388"/>
      <c r="AT142" s="388"/>
      <c r="AU142" s="388"/>
    </row>
    <row r="143" spans="1:47" ht="20.25" customHeight="1">
      <c r="A143" s="388" t="s">
        <v>442</v>
      </c>
      <c r="B143" s="388"/>
      <c r="C143" s="388"/>
      <c r="D143" s="388"/>
      <c r="E143" s="388"/>
      <c r="F143" s="388"/>
      <c r="G143" s="388"/>
      <c r="H143" s="388"/>
      <c r="I143" s="388"/>
      <c r="J143" s="388"/>
      <c r="K143" s="388"/>
      <c r="L143" s="388"/>
      <c r="M143" s="388"/>
      <c r="N143" s="388"/>
      <c r="O143" s="388"/>
      <c r="P143" s="388"/>
      <c r="Q143" s="388"/>
      <c r="R143" s="388"/>
      <c r="S143" s="388"/>
      <c r="T143" s="388"/>
      <c r="U143" s="388"/>
      <c r="V143" s="388"/>
      <c r="W143" s="388"/>
      <c r="X143" s="388"/>
      <c r="Y143" s="388"/>
      <c r="Z143" s="388"/>
      <c r="AA143" s="388"/>
      <c r="AB143" s="388"/>
      <c r="AC143" s="388"/>
      <c r="AD143" s="388"/>
      <c r="AE143" s="388"/>
      <c r="AF143" s="388"/>
      <c r="AG143" s="388"/>
      <c r="AH143" s="388"/>
      <c r="AI143" s="388"/>
      <c r="AJ143" s="388"/>
      <c r="AK143" s="388"/>
      <c r="AL143" s="388"/>
      <c r="AM143" s="388"/>
      <c r="AN143" s="388"/>
      <c r="AO143" s="388"/>
      <c r="AP143" s="388"/>
      <c r="AQ143" s="388"/>
      <c r="AR143" s="388"/>
      <c r="AS143" s="388"/>
      <c r="AT143" s="388"/>
      <c r="AU143" s="388"/>
    </row>
    <row r="144" spans="1:47" ht="20.25" customHeight="1">
      <c r="A144" s="388"/>
      <c r="B144" s="388"/>
      <c r="C144" s="388"/>
      <c r="D144" s="388"/>
      <c r="E144" s="388"/>
      <c r="F144" s="388"/>
      <c r="G144" s="388"/>
      <c r="H144" s="388"/>
      <c r="I144" s="388"/>
      <c r="J144" s="388"/>
      <c r="K144" s="388"/>
      <c r="L144" s="388"/>
      <c r="M144" s="388"/>
      <c r="N144" s="388"/>
      <c r="O144" s="388"/>
      <c r="P144" s="388"/>
      <c r="Q144" s="388"/>
      <c r="R144" s="388"/>
      <c r="S144" s="388"/>
      <c r="T144" s="388"/>
      <c r="U144" s="388"/>
      <c r="V144" s="388"/>
      <c r="W144" s="388"/>
      <c r="X144" s="388"/>
      <c r="Y144" s="388"/>
      <c r="Z144" s="388"/>
      <c r="AA144" s="388"/>
      <c r="AB144" s="388"/>
      <c r="AC144" s="388"/>
      <c r="AD144" s="388"/>
      <c r="AE144" s="388"/>
      <c r="AF144" s="388"/>
      <c r="AG144" s="388"/>
      <c r="AH144" s="388"/>
      <c r="AI144" s="388"/>
      <c r="AJ144" s="388"/>
      <c r="AK144" s="388"/>
      <c r="AL144" s="388"/>
      <c r="AM144" s="388"/>
      <c r="AN144" s="388"/>
      <c r="AO144" s="388"/>
      <c r="AP144" s="388"/>
      <c r="AQ144" s="388"/>
      <c r="AR144" s="388"/>
      <c r="AS144" s="388"/>
      <c r="AT144" s="388"/>
      <c r="AU144" s="388"/>
    </row>
    <row r="145" spans="1:47" ht="20.25" customHeight="1">
      <c r="A145" s="388" t="s">
        <v>443</v>
      </c>
      <c r="B145" s="388"/>
      <c r="C145" s="388"/>
      <c r="D145" s="388"/>
      <c r="E145" s="388"/>
      <c r="F145" s="388"/>
      <c r="G145" s="388"/>
      <c r="H145" s="388"/>
      <c r="I145" s="388"/>
      <c r="J145" s="388"/>
      <c r="K145" s="388"/>
      <c r="L145" s="388"/>
      <c r="M145" s="388"/>
      <c r="N145" s="388"/>
      <c r="O145" s="388"/>
      <c r="P145" s="388"/>
      <c r="Q145" s="388"/>
      <c r="R145" s="388"/>
      <c r="S145" s="388"/>
      <c r="T145" s="388"/>
      <c r="U145" s="388"/>
      <c r="V145" s="388"/>
      <c r="W145" s="388"/>
      <c r="X145" s="388"/>
      <c r="Y145" s="388"/>
      <c r="Z145" s="388"/>
      <c r="AA145" s="388"/>
      <c r="AB145" s="388"/>
      <c r="AC145" s="388"/>
      <c r="AD145" s="388"/>
      <c r="AE145" s="388"/>
      <c r="AF145" s="388"/>
      <c r="AG145" s="388"/>
      <c r="AH145" s="388"/>
      <c r="AI145" s="388"/>
      <c r="AJ145" s="388"/>
      <c r="AK145" s="388"/>
      <c r="AL145" s="388"/>
      <c r="AM145" s="388"/>
      <c r="AN145" s="388"/>
      <c r="AO145" s="388"/>
      <c r="AP145" s="388"/>
      <c r="AQ145" s="388"/>
      <c r="AR145" s="388"/>
      <c r="AS145" s="388"/>
      <c r="AT145" s="388"/>
      <c r="AU145" s="388"/>
    </row>
    <row r="146" spans="1:47" ht="20.25" customHeight="1">
      <c r="A146" s="388"/>
      <c r="B146" s="388"/>
      <c r="C146" s="388"/>
      <c r="D146" s="388"/>
      <c r="E146" s="388"/>
      <c r="F146" s="388"/>
      <c r="G146" s="388"/>
      <c r="H146" s="388"/>
      <c r="I146" s="388"/>
      <c r="J146" s="388"/>
      <c r="K146" s="388"/>
      <c r="L146" s="388"/>
      <c r="M146" s="388"/>
      <c r="N146" s="388"/>
      <c r="O146" s="388"/>
      <c r="P146" s="388"/>
      <c r="Q146" s="388"/>
      <c r="R146" s="388"/>
      <c r="S146" s="388"/>
      <c r="T146" s="388"/>
      <c r="U146" s="388"/>
      <c r="V146" s="388"/>
      <c r="W146" s="388"/>
      <c r="X146" s="388"/>
      <c r="Y146" s="388"/>
      <c r="Z146" s="388"/>
      <c r="AA146" s="388"/>
      <c r="AB146" s="388"/>
      <c r="AC146" s="388"/>
      <c r="AD146" s="388"/>
      <c r="AE146" s="388"/>
      <c r="AF146" s="388"/>
      <c r="AG146" s="388"/>
      <c r="AH146" s="388"/>
      <c r="AI146" s="388"/>
      <c r="AJ146" s="388"/>
      <c r="AK146" s="388"/>
      <c r="AL146" s="388"/>
      <c r="AM146" s="388"/>
      <c r="AN146" s="388"/>
      <c r="AO146" s="388"/>
      <c r="AP146" s="388"/>
      <c r="AQ146" s="388"/>
      <c r="AR146" s="388"/>
      <c r="AS146" s="388"/>
      <c r="AT146" s="388"/>
      <c r="AU146" s="388"/>
    </row>
    <row r="147" spans="1:47" ht="20.25" customHeight="1">
      <c r="A147" s="388" t="s">
        <v>584</v>
      </c>
      <c r="B147" s="388"/>
      <c r="C147" s="388"/>
      <c r="D147" s="388"/>
      <c r="E147" s="388"/>
      <c r="F147" s="388"/>
      <c r="G147" s="388"/>
      <c r="H147" s="388"/>
      <c r="I147" s="388"/>
      <c r="J147" s="388"/>
      <c r="K147" s="388"/>
      <c r="L147" s="388"/>
      <c r="M147" s="388"/>
      <c r="N147" s="388"/>
      <c r="O147" s="388"/>
      <c r="P147" s="388"/>
      <c r="Q147" s="388"/>
      <c r="R147" s="388"/>
      <c r="S147" s="388"/>
      <c r="T147" s="388"/>
      <c r="U147" s="388"/>
      <c r="V147" s="388"/>
      <c r="W147" s="388"/>
      <c r="X147" s="388"/>
      <c r="Y147" s="388"/>
      <c r="Z147" s="388"/>
      <c r="AA147" s="388"/>
      <c r="AB147" s="388"/>
      <c r="AC147" s="388"/>
      <c r="AD147" s="388"/>
      <c r="AE147" s="388"/>
      <c r="AF147" s="388"/>
      <c r="AG147" s="388"/>
      <c r="AH147" s="388"/>
      <c r="AI147" s="388"/>
      <c r="AJ147" s="388"/>
      <c r="AK147" s="388"/>
      <c r="AL147" s="388"/>
      <c r="AM147" s="388"/>
      <c r="AN147" s="388"/>
      <c r="AO147" s="388"/>
      <c r="AP147" s="388"/>
      <c r="AQ147" s="388"/>
      <c r="AR147" s="388"/>
      <c r="AS147" s="388"/>
      <c r="AT147" s="388"/>
      <c r="AU147" s="388"/>
    </row>
    <row r="148" spans="1:47" ht="20.25" customHeight="1">
      <c r="A148" s="388"/>
      <c r="B148" s="388"/>
      <c r="C148" s="388"/>
      <c r="D148" s="388"/>
      <c r="E148" s="388"/>
      <c r="F148" s="388"/>
      <c r="G148" s="388"/>
      <c r="H148" s="388"/>
      <c r="I148" s="388"/>
      <c r="J148" s="388"/>
      <c r="K148" s="388"/>
      <c r="L148" s="388"/>
      <c r="M148" s="388"/>
      <c r="N148" s="388"/>
      <c r="O148" s="388"/>
      <c r="P148" s="388"/>
      <c r="Q148" s="388"/>
      <c r="R148" s="388"/>
      <c r="S148" s="388"/>
      <c r="T148" s="388"/>
      <c r="U148" s="388"/>
      <c r="V148" s="388"/>
      <c r="W148" s="388"/>
      <c r="X148" s="388"/>
      <c r="Y148" s="388"/>
      <c r="Z148" s="388"/>
      <c r="AA148" s="388"/>
      <c r="AB148" s="388"/>
      <c r="AC148" s="388"/>
      <c r="AD148" s="388"/>
      <c r="AE148" s="388"/>
      <c r="AF148" s="388"/>
      <c r="AG148" s="388"/>
      <c r="AH148" s="388"/>
      <c r="AI148" s="388"/>
      <c r="AJ148" s="388"/>
      <c r="AK148" s="388"/>
      <c r="AL148" s="388"/>
      <c r="AM148" s="388"/>
      <c r="AN148" s="388"/>
      <c r="AO148" s="388"/>
      <c r="AP148" s="388"/>
      <c r="AQ148" s="388"/>
      <c r="AR148" s="388"/>
      <c r="AS148" s="388"/>
      <c r="AT148" s="388"/>
      <c r="AU148" s="388"/>
    </row>
    <row r="149" spans="1:47" ht="20.25" customHeight="1">
      <c r="A149" s="388"/>
      <c r="B149" s="388"/>
      <c r="C149" s="388"/>
      <c r="D149" s="388"/>
      <c r="E149" s="388"/>
      <c r="F149" s="388"/>
      <c r="G149" s="388"/>
      <c r="H149" s="388"/>
      <c r="I149" s="388"/>
      <c r="J149" s="388"/>
      <c r="K149" s="388"/>
      <c r="L149" s="388"/>
      <c r="M149" s="388"/>
      <c r="N149" s="388"/>
      <c r="O149" s="388"/>
      <c r="P149" s="388"/>
      <c r="Q149" s="388"/>
      <c r="R149" s="388"/>
      <c r="S149" s="388"/>
      <c r="T149" s="388"/>
      <c r="U149" s="388"/>
      <c r="V149" s="388"/>
      <c r="W149" s="388"/>
      <c r="X149" s="388"/>
      <c r="Y149" s="388"/>
      <c r="Z149" s="388"/>
      <c r="AA149" s="388"/>
      <c r="AB149" s="388"/>
      <c r="AC149" s="388"/>
      <c r="AD149" s="388"/>
      <c r="AE149" s="388"/>
      <c r="AF149" s="388"/>
      <c r="AG149" s="388"/>
      <c r="AH149" s="388"/>
      <c r="AI149" s="388"/>
      <c r="AJ149" s="388"/>
      <c r="AK149" s="388"/>
      <c r="AL149" s="388"/>
      <c r="AM149" s="388"/>
      <c r="AN149" s="388"/>
      <c r="AO149" s="388"/>
      <c r="AP149" s="388"/>
      <c r="AQ149" s="388"/>
      <c r="AR149" s="388"/>
      <c r="AS149" s="388"/>
      <c r="AT149" s="388"/>
      <c r="AU149" s="388"/>
    </row>
    <row r="150" spans="1:47" ht="20.25" customHeight="1">
      <c r="A150" s="388"/>
      <c r="B150" s="388"/>
      <c r="C150" s="388"/>
      <c r="D150" s="388"/>
      <c r="E150" s="388"/>
      <c r="F150" s="388"/>
      <c r="G150" s="388"/>
      <c r="H150" s="388"/>
      <c r="I150" s="388"/>
      <c r="J150" s="388"/>
      <c r="K150" s="388"/>
      <c r="L150" s="388"/>
      <c r="M150" s="388"/>
      <c r="N150" s="388"/>
      <c r="O150" s="388"/>
      <c r="P150" s="388"/>
      <c r="Q150" s="388"/>
      <c r="R150" s="388"/>
      <c r="S150" s="388"/>
      <c r="T150" s="388"/>
      <c r="U150" s="388"/>
      <c r="V150" s="388"/>
      <c r="W150" s="388"/>
      <c r="X150" s="388"/>
      <c r="Y150" s="388"/>
      <c r="Z150" s="388"/>
      <c r="AA150" s="388"/>
      <c r="AB150" s="388"/>
      <c r="AC150" s="388"/>
      <c r="AD150" s="388"/>
      <c r="AE150" s="388"/>
      <c r="AF150" s="388"/>
      <c r="AG150" s="388"/>
      <c r="AH150" s="388"/>
      <c r="AI150" s="388"/>
      <c r="AJ150" s="388"/>
      <c r="AK150" s="388"/>
      <c r="AL150" s="388"/>
      <c r="AM150" s="388"/>
      <c r="AN150" s="388"/>
      <c r="AO150" s="388"/>
      <c r="AP150" s="388"/>
      <c r="AQ150" s="388"/>
      <c r="AR150" s="388"/>
      <c r="AS150" s="388"/>
      <c r="AT150" s="388"/>
      <c r="AU150" s="388"/>
    </row>
    <row r="151" spans="1:47" ht="20.25" customHeight="1">
      <c r="A151" s="388"/>
      <c r="B151" s="388"/>
      <c r="C151" s="388"/>
      <c r="D151" s="388"/>
      <c r="E151" s="388"/>
      <c r="F151" s="388"/>
      <c r="G151" s="388"/>
      <c r="H151" s="388"/>
      <c r="I151" s="388"/>
      <c r="J151" s="388"/>
      <c r="K151" s="388"/>
      <c r="L151" s="388"/>
      <c r="M151" s="388"/>
      <c r="N151" s="388"/>
      <c r="O151" s="388"/>
      <c r="P151" s="388"/>
      <c r="Q151" s="388"/>
      <c r="R151" s="388"/>
      <c r="S151" s="388"/>
      <c r="T151" s="388"/>
      <c r="U151" s="388"/>
      <c r="V151" s="388"/>
      <c r="W151" s="388"/>
      <c r="X151" s="388"/>
      <c r="Y151" s="388"/>
      <c r="Z151" s="388"/>
      <c r="AA151" s="388"/>
      <c r="AB151" s="388"/>
      <c r="AC151" s="388"/>
      <c r="AD151" s="388"/>
      <c r="AE151" s="388"/>
      <c r="AF151" s="388"/>
      <c r="AG151" s="388"/>
      <c r="AH151" s="388"/>
      <c r="AI151" s="388"/>
      <c r="AJ151" s="388"/>
      <c r="AK151" s="388"/>
      <c r="AL151" s="388"/>
      <c r="AM151" s="388"/>
      <c r="AN151" s="388"/>
      <c r="AO151" s="388"/>
      <c r="AP151" s="388"/>
      <c r="AQ151" s="388"/>
      <c r="AR151" s="388"/>
      <c r="AS151" s="388"/>
      <c r="AT151" s="388"/>
      <c r="AU151" s="388"/>
    </row>
    <row r="152" spans="1:47" ht="20.25" customHeight="1">
      <c r="A152" s="388"/>
      <c r="B152" s="388"/>
      <c r="C152" s="388"/>
      <c r="D152" s="388"/>
      <c r="E152" s="388"/>
      <c r="F152" s="388"/>
      <c r="G152" s="388"/>
      <c r="H152" s="388"/>
      <c r="I152" s="388"/>
      <c r="J152" s="388"/>
      <c r="K152" s="388"/>
      <c r="L152" s="388"/>
      <c r="M152" s="388"/>
      <c r="N152" s="388"/>
      <c r="O152" s="388"/>
      <c r="P152" s="388"/>
      <c r="Q152" s="388"/>
      <c r="R152" s="388"/>
      <c r="S152" s="388"/>
      <c r="T152" s="388"/>
      <c r="U152" s="388"/>
      <c r="V152" s="388"/>
      <c r="W152" s="388"/>
      <c r="X152" s="388"/>
      <c r="Y152" s="388"/>
      <c r="Z152" s="388"/>
      <c r="AA152" s="388"/>
      <c r="AB152" s="388"/>
      <c r="AC152" s="388"/>
      <c r="AD152" s="388"/>
      <c r="AE152" s="388"/>
      <c r="AF152" s="388"/>
      <c r="AG152" s="388"/>
      <c r="AH152" s="388"/>
      <c r="AI152" s="388"/>
      <c r="AJ152" s="388"/>
      <c r="AK152" s="388"/>
      <c r="AL152" s="388"/>
      <c r="AM152" s="388"/>
      <c r="AN152" s="388"/>
      <c r="AO152" s="388"/>
      <c r="AP152" s="388"/>
      <c r="AQ152" s="388"/>
      <c r="AR152" s="388"/>
      <c r="AS152" s="388"/>
      <c r="AT152" s="388"/>
      <c r="AU152" s="388"/>
    </row>
    <row r="153" spans="1:47" ht="20.25" customHeight="1">
      <c r="A153" s="388"/>
      <c r="B153" s="388"/>
      <c r="C153" s="388"/>
      <c r="D153" s="388"/>
      <c r="E153" s="388"/>
      <c r="F153" s="388"/>
      <c r="G153" s="388"/>
      <c r="H153" s="388"/>
      <c r="I153" s="388"/>
      <c r="J153" s="388"/>
      <c r="K153" s="388"/>
      <c r="L153" s="388"/>
      <c r="M153" s="388"/>
      <c r="N153" s="388"/>
      <c r="O153" s="388"/>
      <c r="P153" s="388"/>
      <c r="Q153" s="388"/>
      <c r="R153" s="388"/>
      <c r="S153" s="388"/>
      <c r="T153" s="388"/>
      <c r="U153" s="388"/>
      <c r="V153" s="388"/>
      <c r="W153" s="388"/>
      <c r="X153" s="388"/>
      <c r="Y153" s="388"/>
      <c r="Z153" s="388"/>
      <c r="AA153" s="388"/>
      <c r="AB153" s="388"/>
      <c r="AC153" s="388"/>
      <c r="AD153" s="388"/>
      <c r="AE153" s="388"/>
      <c r="AF153" s="388"/>
      <c r="AG153" s="388"/>
      <c r="AH153" s="388"/>
      <c r="AI153" s="388"/>
      <c r="AJ153" s="388"/>
      <c r="AK153" s="388"/>
      <c r="AL153" s="388"/>
      <c r="AM153" s="388"/>
      <c r="AN153" s="388"/>
      <c r="AO153" s="388"/>
      <c r="AP153" s="388"/>
      <c r="AQ153" s="388"/>
      <c r="AR153" s="388"/>
      <c r="AS153" s="388"/>
      <c r="AT153" s="388"/>
      <c r="AU153" s="388"/>
    </row>
    <row r="154" spans="1:47" ht="20.25" customHeight="1">
      <c r="A154" s="388"/>
      <c r="B154" s="388"/>
      <c r="C154" s="388"/>
      <c r="D154" s="388"/>
      <c r="E154" s="388"/>
      <c r="F154" s="388"/>
      <c r="G154" s="388"/>
      <c r="H154" s="388"/>
      <c r="I154" s="388"/>
      <c r="J154" s="388"/>
      <c r="K154" s="388"/>
      <c r="L154" s="388"/>
      <c r="M154" s="388"/>
      <c r="N154" s="388"/>
      <c r="O154" s="388"/>
      <c r="P154" s="388"/>
      <c r="Q154" s="388"/>
      <c r="R154" s="388"/>
      <c r="S154" s="388"/>
      <c r="T154" s="388"/>
      <c r="U154" s="388"/>
      <c r="V154" s="388"/>
      <c r="W154" s="388"/>
      <c r="X154" s="388"/>
      <c r="Y154" s="388"/>
      <c r="Z154" s="388"/>
      <c r="AA154" s="388"/>
      <c r="AB154" s="388"/>
      <c r="AC154" s="388"/>
      <c r="AD154" s="388"/>
      <c r="AE154" s="388"/>
      <c r="AF154" s="388"/>
      <c r="AG154" s="388"/>
      <c r="AH154" s="388"/>
      <c r="AI154" s="388"/>
      <c r="AJ154" s="388"/>
      <c r="AK154" s="388"/>
      <c r="AL154" s="388"/>
      <c r="AM154" s="388"/>
      <c r="AN154" s="388"/>
      <c r="AO154" s="388"/>
      <c r="AP154" s="388"/>
      <c r="AQ154" s="388"/>
      <c r="AR154" s="388"/>
      <c r="AS154" s="388"/>
      <c r="AT154" s="388"/>
      <c r="AU154" s="388"/>
    </row>
    <row r="155" spans="1:47" ht="20.25" customHeight="1">
      <c r="A155" s="388"/>
      <c r="B155" s="388"/>
      <c r="C155" s="388"/>
      <c r="D155" s="388"/>
      <c r="E155" s="388"/>
      <c r="F155" s="388"/>
      <c r="G155" s="388"/>
      <c r="H155" s="388"/>
      <c r="I155" s="388"/>
      <c r="J155" s="388"/>
      <c r="K155" s="388"/>
      <c r="L155" s="388"/>
      <c r="M155" s="388"/>
      <c r="N155" s="388"/>
      <c r="O155" s="388"/>
      <c r="P155" s="388"/>
      <c r="Q155" s="388"/>
      <c r="R155" s="388"/>
      <c r="S155" s="388"/>
      <c r="T155" s="388"/>
      <c r="U155" s="388"/>
      <c r="V155" s="388"/>
      <c r="W155" s="388"/>
      <c r="X155" s="388"/>
      <c r="Y155" s="388"/>
      <c r="Z155" s="388"/>
      <c r="AA155" s="388"/>
      <c r="AB155" s="388"/>
      <c r="AC155" s="388"/>
      <c r="AD155" s="388"/>
      <c r="AE155" s="388"/>
      <c r="AF155" s="388"/>
      <c r="AG155" s="388"/>
      <c r="AH155" s="388"/>
      <c r="AI155" s="388"/>
      <c r="AJ155" s="388"/>
      <c r="AK155" s="388"/>
      <c r="AL155" s="388"/>
      <c r="AM155" s="388"/>
      <c r="AN155" s="388"/>
      <c r="AO155" s="388"/>
      <c r="AP155" s="388"/>
      <c r="AQ155" s="388"/>
      <c r="AR155" s="388"/>
      <c r="AS155" s="388"/>
      <c r="AT155" s="388"/>
      <c r="AU155" s="388"/>
    </row>
    <row r="156" spans="1:47" ht="20.25" customHeight="1">
      <c r="A156" s="388"/>
      <c r="B156" s="388"/>
      <c r="C156" s="388"/>
      <c r="D156" s="388"/>
      <c r="E156" s="388"/>
      <c r="F156" s="388"/>
      <c r="G156" s="388"/>
      <c r="H156" s="388"/>
      <c r="I156" s="388"/>
      <c r="J156" s="388"/>
      <c r="K156" s="388"/>
      <c r="L156" s="388"/>
      <c r="M156" s="388"/>
      <c r="N156" s="388"/>
      <c r="O156" s="388"/>
      <c r="P156" s="388"/>
      <c r="Q156" s="388"/>
      <c r="R156" s="388"/>
      <c r="S156" s="388"/>
      <c r="T156" s="388"/>
      <c r="U156" s="388"/>
      <c r="V156" s="388"/>
      <c r="W156" s="388"/>
      <c r="X156" s="388"/>
      <c r="Y156" s="388"/>
      <c r="Z156" s="388"/>
      <c r="AA156" s="388"/>
      <c r="AB156" s="388"/>
      <c r="AC156" s="388"/>
      <c r="AD156" s="388"/>
      <c r="AE156" s="388"/>
      <c r="AF156" s="388"/>
      <c r="AG156" s="388"/>
      <c r="AH156" s="388"/>
      <c r="AI156" s="388"/>
      <c r="AJ156" s="388"/>
      <c r="AK156" s="388"/>
      <c r="AL156" s="388"/>
      <c r="AM156" s="388"/>
      <c r="AN156" s="388"/>
      <c r="AO156" s="388"/>
      <c r="AP156" s="388"/>
      <c r="AQ156" s="388"/>
      <c r="AR156" s="388"/>
      <c r="AS156" s="388"/>
      <c r="AT156" s="388"/>
      <c r="AU156" s="388"/>
    </row>
    <row r="157" spans="1:47" ht="20.25" customHeight="1">
      <c r="A157" s="388"/>
      <c r="B157" s="388"/>
      <c r="C157" s="388"/>
      <c r="D157" s="388"/>
      <c r="E157" s="388"/>
      <c r="F157" s="388"/>
      <c r="G157" s="388"/>
      <c r="H157" s="388"/>
      <c r="I157" s="388"/>
      <c r="J157" s="388"/>
      <c r="K157" s="388"/>
      <c r="L157" s="388"/>
      <c r="M157" s="388"/>
      <c r="N157" s="388"/>
      <c r="O157" s="388"/>
      <c r="P157" s="388"/>
      <c r="Q157" s="388"/>
      <c r="R157" s="388"/>
      <c r="S157" s="388"/>
      <c r="T157" s="388"/>
      <c r="U157" s="388"/>
      <c r="V157" s="388"/>
      <c r="W157" s="388"/>
      <c r="X157" s="388"/>
      <c r="Y157" s="388"/>
      <c r="Z157" s="388"/>
      <c r="AA157" s="388"/>
      <c r="AB157" s="388"/>
      <c r="AC157" s="388"/>
      <c r="AD157" s="388"/>
      <c r="AE157" s="388"/>
      <c r="AF157" s="388"/>
      <c r="AG157" s="388"/>
      <c r="AH157" s="388"/>
      <c r="AI157" s="388"/>
      <c r="AJ157" s="388"/>
      <c r="AK157" s="388"/>
      <c r="AL157" s="388"/>
      <c r="AM157" s="388"/>
      <c r="AN157" s="388"/>
      <c r="AO157" s="388"/>
      <c r="AP157" s="388"/>
      <c r="AQ157" s="388"/>
      <c r="AR157" s="388"/>
      <c r="AS157" s="388"/>
      <c r="AT157" s="388"/>
      <c r="AU157" s="388"/>
    </row>
    <row r="158" spans="1:47" ht="20.25" customHeight="1">
      <c r="A158" s="388"/>
      <c r="B158" s="388"/>
      <c r="C158" s="388"/>
      <c r="D158" s="388"/>
      <c r="E158" s="388"/>
      <c r="F158" s="388"/>
      <c r="G158" s="388"/>
      <c r="H158" s="388"/>
      <c r="I158" s="388"/>
      <c r="J158" s="388"/>
      <c r="K158" s="388"/>
      <c r="L158" s="388"/>
      <c r="M158" s="388"/>
      <c r="N158" s="388"/>
      <c r="O158" s="388"/>
      <c r="P158" s="388"/>
      <c r="Q158" s="388"/>
      <c r="R158" s="388"/>
      <c r="S158" s="388"/>
      <c r="T158" s="388"/>
      <c r="U158" s="388"/>
      <c r="V158" s="388"/>
      <c r="W158" s="388"/>
      <c r="X158" s="388"/>
      <c r="Y158" s="388"/>
      <c r="Z158" s="388"/>
      <c r="AA158" s="388"/>
      <c r="AB158" s="388"/>
      <c r="AC158" s="388"/>
      <c r="AD158" s="388"/>
      <c r="AE158" s="388"/>
      <c r="AF158" s="388"/>
      <c r="AG158" s="388"/>
      <c r="AH158" s="388"/>
      <c r="AI158" s="388"/>
      <c r="AJ158" s="388"/>
      <c r="AK158" s="388"/>
      <c r="AL158" s="388"/>
      <c r="AM158" s="388"/>
      <c r="AN158" s="388"/>
      <c r="AO158" s="388"/>
      <c r="AP158" s="388"/>
      <c r="AQ158" s="388"/>
      <c r="AR158" s="388"/>
      <c r="AS158" s="388"/>
      <c r="AT158" s="388"/>
      <c r="AU158" s="388"/>
    </row>
    <row r="159" spans="1:47" ht="20.25" customHeight="1">
      <c r="A159" s="388"/>
      <c r="B159" s="388"/>
      <c r="C159" s="388"/>
      <c r="D159" s="388"/>
      <c r="E159" s="388"/>
      <c r="F159" s="388"/>
      <c r="G159" s="388"/>
      <c r="H159" s="388"/>
      <c r="I159" s="388"/>
      <c r="J159" s="388"/>
      <c r="K159" s="388"/>
      <c r="L159" s="388"/>
      <c r="M159" s="388"/>
      <c r="N159" s="388"/>
      <c r="O159" s="388"/>
      <c r="P159" s="388"/>
      <c r="Q159" s="388"/>
      <c r="R159" s="388"/>
      <c r="S159" s="388"/>
      <c r="T159" s="388"/>
      <c r="U159" s="388"/>
      <c r="V159" s="388"/>
      <c r="W159" s="388"/>
      <c r="X159" s="388"/>
      <c r="Y159" s="388"/>
      <c r="Z159" s="388"/>
      <c r="AA159" s="388"/>
      <c r="AB159" s="388"/>
      <c r="AC159" s="388"/>
      <c r="AD159" s="388"/>
      <c r="AE159" s="388"/>
      <c r="AF159" s="388"/>
      <c r="AG159" s="388"/>
      <c r="AH159" s="388"/>
      <c r="AI159" s="388"/>
      <c r="AJ159" s="388"/>
      <c r="AK159" s="388"/>
      <c r="AL159" s="388"/>
      <c r="AM159" s="388"/>
      <c r="AN159" s="388"/>
      <c r="AO159" s="388"/>
      <c r="AP159" s="388"/>
      <c r="AQ159" s="388"/>
      <c r="AR159" s="388"/>
      <c r="AS159" s="388"/>
      <c r="AT159" s="388"/>
      <c r="AU159" s="388"/>
    </row>
    <row r="160" spans="1:47" ht="20.25" customHeight="1">
      <c r="A160" s="388"/>
      <c r="B160" s="388"/>
      <c r="C160" s="388"/>
      <c r="D160" s="388"/>
      <c r="E160" s="388"/>
      <c r="F160" s="388"/>
      <c r="G160" s="388"/>
      <c r="H160" s="388"/>
      <c r="I160" s="388"/>
      <c r="J160" s="388"/>
      <c r="K160" s="388"/>
      <c r="L160" s="388"/>
      <c r="M160" s="388"/>
      <c r="N160" s="388"/>
      <c r="O160" s="388"/>
      <c r="P160" s="388"/>
      <c r="Q160" s="388"/>
      <c r="R160" s="388"/>
      <c r="S160" s="388"/>
      <c r="T160" s="388"/>
      <c r="U160" s="388"/>
      <c r="V160" s="388"/>
      <c r="W160" s="388"/>
      <c r="X160" s="388"/>
      <c r="Y160" s="388"/>
      <c r="Z160" s="388"/>
      <c r="AA160" s="388"/>
      <c r="AB160" s="388"/>
      <c r="AC160" s="388"/>
      <c r="AD160" s="388"/>
      <c r="AE160" s="388"/>
      <c r="AF160" s="388"/>
      <c r="AG160" s="388"/>
      <c r="AH160" s="388"/>
      <c r="AI160" s="388"/>
      <c r="AJ160" s="388"/>
      <c r="AK160" s="388"/>
      <c r="AL160" s="388"/>
      <c r="AM160" s="388"/>
      <c r="AN160" s="388"/>
      <c r="AO160" s="388"/>
      <c r="AP160" s="388"/>
      <c r="AQ160" s="388"/>
      <c r="AR160" s="388"/>
      <c r="AS160" s="388"/>
      <c r="AT160" s="388"/>
      <c r="AU160" s="388"/>
    </row>
    <row r="161" spans="1:47" ht="20.25" customHeight="1">
      <c r="A161" s="388"/>
      <c r="B161" s="388"/>
      <c r="C161" s="388"/>
      <c r="D161" s="388"/>
      <c r="E161" s="388"/>
      <c r="F161" s="388"/>
      <c r="G161" s="388"/>
      <c r="H161" s="388"/>
      <c r="I161" s="388"/>
      <c r="J161" s="388"/>
      <c r="K161" s="388"/>
      <c r="L161" s="388"/>
      <c r="M161" s="388"/>
      <c r="N161" s="388"/>
      <c r="O161" s="388"/>
      <c r="P161" s="388"/>
      <c r="Q161" s="388"/>
      <c r="R161" s="388"/>
      <c r="S161" s="388"/>
      <c r="T161" s="388"/>
      <c r="U161" s="388"/>
      <c r="V161" s="388"/>
      <c r="W161" s="388"/>
      <c r="X161" s="388"/>
      <c r="Y161" s="388"/>
      <c r="Z161" s="388"/>
      <c r="AA161" s="388"/>
      <c r="AB161" s="388"/>
      <c r="AC161" s="388"/>
      <c r="AD161" s="388"/>
      <c r="AE161" s="388"/>
      <c r="AF161" s="388"/>
      <c r="AG161" s="388"/>
      <c r="AH161" s="388"/>
      <c r="AI161" s="388"/>
      <c r="AJ161" s="388"/>
      <c r="AK161" s="388"/>
      <c r="AL161" s="388"/>
      <c r="AM161" s="388"/>
      <c r="AN161" s="388"/>
      <c r="AO161" s="388"/>
      <c r="AP161" s="388"/>
      <c r="AQ161" s="388"/>
      <c r="AR161" s="388"/>
      <c r="AS161" s="388"/>
      <c r="AT161" s="388"/>
      <c r="AU161" s="388"/>
    </row>
    <row r="162" spans="1:47" ht="20.25" customHeight="1">
      <c r="A162" s="388"/>
      <c r="B162" s="388"/>
      <c r="C162" s="388"/>
      <c r="D162" s="388"/>
      <c r="E162" s="388"/>
      <c r="F162" s="388"/>
      <c r="G162" s="388"/>
      <c r="H162" s="388"/>
      <c r="I162" s="388"/>
      <c r="J162" s="388"/>
      <c r="K162" s="388"/>
      <c r="L162" s="388"/>
      <c r="M162" s="388"/>
      <c r="N162" s="388"/>
      <c r="O162" s="388"/>
      <c r="P162" s="388"/>
      <c r="Q162" s="388"/>
      <c r="R162" s="388"/>
      <c r="S162" s="388"/>
      <c r="T162" s="388"/>
      <c r="U162" s="388"/>
      <c r="V162" s="388"/>
      <c r="W162" s="388"/>
      <c r="X162" s="388"/>
      <c r="Y162" s="388"/>
      <c r="Z162" s="388"/>
      <c r="AA162" s="388"/>
      <c r="AB162" s="388"/>
      <c r="AC162" s="388"/>
      <c r="AD162" s="388"/>
      <c r="AE162" s="388"/>
      <c r="AF162" s="388"/>
      <c r="AG162" s="388"/>
      <c r="AH162" s="388"/>
      <c r="AI162" s="388"/>
      <c r="AJ162" s="388"/>
      <c r="AK162" s="388"/>
      <c r="AL162" s="388"/>
      <c r="AM162" s="388"/>
      <c r="AN162" s="388"/>
      <c r="AO162" s="388"/>
      <c r="AP162" s="388"/>
      <c r="AQ162" s="388"/>
      <c r="AR162" s="388"/>
      <c r="AS162" s="388"/>
      <c r="AT162" s="388"/>
      <c r="AU162" s="388"/>
    </row>
    <row r="163" spans="1:47" ht="20.25" customHeight="1">
      <c r="A163" s="388"/>
      <c r="B163" s="388"/>
      <c r="C163" s="388"/>
      <c r="D163" s="388"/>
      <c r="E163" s="388"/>
      <c r="F163" s="388"/>
      <c r="G163" s="388"/>
      <c r="H163" s="388"/>
      <c r="I163" s="388"/>
      <c r="J163" s="388"/>
      <c r="K163" s="388"/>
      <c r="L163" s="388"/>
      <c r="M163" s="388"/>
      <c r="N163" s="388"/>
      <c r="O163" s="388"/>
      <c r="P163" s="388"/>
      <c r="Q163" s="388"/>
      <c r="R163" s="388"/>
      <c r="S163" s="388"/>
      <c r="T163" s="388"/>
      <c r="U163" s="388"/>
      <c r="V163" s="388"/>
      <c r="W163" s="388"/>
      <c r="X163" s="388"/>
      <c r="Y163" s="388"/>
      <c r="Z163" s="388"/>
      <c r="AA163" s="388"/>
      <c r="AB163" s="388"/>
      <c r="AC163" s="388"/>
      <c r="AD163" s="388"/>
      <c r="AE163" s="388"/>
      <c r="AF163" s="388"/>
      <c r="AG163" s="388"/>
      <c r="AH163" s="388"/>
      <c r="AI163" s="388"/>
      <c r="AJ163" s="388"/>
      <c r="AK163" s="388"/>
      <c r="AL163" s="388"/>
      <c r="AM163" s="388"/>
      <c r="AN163" s="388"/>
      <c r="AO163" s="388"/>
      <c r="AP163" s="388"/>
      <c r="AQ163" s="388"/>
      <c r="AR163" s="388"/>
      <c r="AS163" s="388"/>
      <c r="AT163" s="388"/>
      <c r="AU163" s="388"/>
    </row>
    <row r="164" spans="1:47" ht="20.25" customHeight="1">
      <c r="A164" s="388"/>
      <c r="B164" s="388"/>
      <c r="C164" s="388"/>
      <c r="D164" s="388"/>
      <c r="E164" s="388"/>
      <c r="F164" s="388"/>
      <c r="G164" s="388"/>
      <c r="H164" s="388"/>
      <c r="I164" s="388"/>
      <c r="J164" s="388"/>
      <c r="K164" s="388"/>
      <c r="L164" s="388"/>
      <c r="M164" s="388"/>
      <c r="N164" s="388"/>
      <c r="O164" s="388"/>
      <c r="P164" s="388"/>
      <c r="Q164" s="388"/>
      <c r="R164" s="388"/>
      <c r="S164" s="388"/>
      <c r="T164" s="388"/>
      <c r="U164" s="388"/>
      <c r="V164" s="388"/>
      <c r="W164" s="388"/>
      <c r="X164" s="388"/>
      <c r="Y164" s="388"/>
      <c r="Z164" s="388"/>
      <c r="AA164" s="388"/>
      <c r="AB164" s="388"/>
      <c r="AC164" s="388"/>
      <c r="AD164" s="388"/>
      <c r="AE164" s="388"/>
      <c r="AF164" s="388"/>
      <c r="AG164" s="388"/>
      <c r="AH164" s="388"/>
      <c r="AI164" s="388"/>
      <c r="AJ164" s="388"/>
      <c r="AK164" s="388"/>
      <c r="AL164" s="388"/>
      <c r="AM164" s="388"/>
      <c r="AN164" s="388"/>
      <c r="AO164" s="388"/>
      <c r="AP164" s="388"/>
      <c r="AQ164" s="388"/>
      <c r="AR164" s="388"/>
      <c r="AS164" s="388"/>
      <c r="AT164" s="388"/>
      <c r="AU164" s="388"/>
    </row>
    <row r="165" spans="1:47" ht="20.25" customHeight="1">
      <c r="A165" s="388"/>
      <c r="B165" s="388"/>
      <c r="C165" s="388"/>
      <c r="D165" s="388"/>
      <c r="E165" s="388"/>
      <c r="F165" s="388"/>
      <c r="G165" s="388"/>
      <c r="H165" s="388"/>
      <c r="I165" s="388"/>
      <c r="J165" s="388"/>
      <c r="K165" s="388"/>
      <c r="L165" s="388"/>
      <c r="M165" s="388"/>
      <c r="N165" s="388"/>
      <c r="O165" s="388"/>
      <c r="P165" s="388"/>
      <c r="Q165" s="388"/>
      <c r="R165" s="388"/>
      <c r="S165" s="388"/>
      <c r="T165" s="388"/>
      <c r="U165" s="388"/>
      <c r="V165" s="388"/>
      <c r="W165" s="388"/>
      <c r="X165" s="388"/>
      <c r="Y165" s="388"/>
      <c r="Z165" s="388"/>
      <c r="AA165" s="388"/>
      <c r="AB165" s="388"/>
      <c r="AC165" s="388"/>
      <c r="AD165" s="388"/>
      <c r="AE165" s="388"/>
      <c r="AF165" s="388"/>
      <c r="AG165" s="388"/>
      <c r="AH165" s="388"/>
      <c r="AI165" s="388"/>
      <c r="AJ165" s="388"/>
      <c r="AK165" s="388"/>
      <c r="AL165" s="388"/>
      <c r="AM165" s="388"/>
      <c r="AN165" s="388"/>
      <c r="AO165" s="388"/>
      <c r="AP165" s="388"/>
      <c r="AQ165" s="388"/>
      <c r="AR165" s="388"/>
      <c r="AS165" s="388"/>
      <c r="AT165" s="388"/>
      <c r="AU165" s="388"/>
    </row>
    <row r="166" spans="1:47" ht="20.25" customHeight="1">
      <c r="A166" s="388"/>
      <c r="B166" s="388"/>
      <c r="C166" s="388"/>
      <c r="D166" s="388"/>
      <c r="E166" s="388"/>
      <c r="F166" s="388"/>
      <c r="G166" s="388"/>
      <c r="H166" s="388"/>
      <c r="I166" s="388"/>
      <c r="J166" s="388"/>
      <c r="K166" s="388"/>
      <c r="L166" s="388"/>
      <c r="M166" s="388"/>
      <c r="N166" s="388"/>
      <c r="O166" s="388"/>
      <c r="P166" s="388"/>
      <c r="Q166" s="388"/>
      <c r="R166" s="388"/>
      <c r="S166" s="388"/>
      <c r="T166" s="388"/>
      <c r="U166" s="388"/>
      <c r="V166" s="388"/>
      <c r="W166" s="388"/>
      <c r="X166" s="388"/>
      <c r="Y166" s="388"/>
      <c r="Z166" s="388"/>
      <c r="AA166" s="388"/>
      <c r="AB166" s="388"/>
      <c r="AC166" s="388"/>
      <c r="AD166" s="388"/>
      <c r="AE166" s="388"/>
      <c r="AF166" s="388"/>
      <c r="AG166" s="388"/>
      <c r="AH166" s="388"/>
      <c r="AI166" s="388"/>
      <c r="AJ166" s="388"/>
      <c r="AK166" s="388"/>
      <c r="AL166" s="388"/>
      <c r="AM166" s="388"/>
      <c r="AN166" s="388"/>
      <c r="AO166" s="388"/>
      <c r="AP166" s="388"/>
      <c r="AQ166" s="388"/>
      <c r="AR166" s="388"/>
      <c r="AS166" s="388"/>
      <c r="AT166" s="388"/>
      <c r="AU166" s="388"/>
    </row>
    <row r="167" spans="1:47" ht="20.25" customHeight="1">
      <c r="A167" s="388"/>
      <c r="B167" s="388"/>
      <c r="C167" s="388"/>
      <c r="D167" s="388"/>
      <c r="E167" s="388"/>
      <c r="F167" s="388"/>
      <c r="G167" s="388"/>
      <c r="H167" s="388"/>
      <c r="I167" s="388"/>
      <c r="J167" s="388"/>
      <c r="K167" s="388"/>
      <c r="L167" s="388"/>
      <c r="M167" s="388"/>
      <c r="N167" s="388"/>
      <c r="O167" s="388"/>
      <c r="P167" s="388"/>
      <c r="Q167" s="388"/>
      <c r="R167" s="388"/>
      <c r="S167" s="388"/>
      <c r="T167" s="388"/>
      <c r="U167" s="388"/>
      <c r="V167" s="388"/>
      <c r="W167" s="388"/>
      <c r="X167" s="388"/>
      <c r="Y167" s="388"/>
      <c r="Z167" s="388"/>
      <c r="AA167" s="388"/>
      <c r="AB167" s="388"/>
      <c r="AC167" s="388"/>
      <c r="AD167" s="388"/>
      <c r="AE167" s="388"/>
      <c r="AF167" s="388"/>
      <c r="AG167" s="388"/>
      <c r="AH167" s="388"/>
      <c r="AI167" s="388"/>
      <c r="AJ167" s="388"/>
      <c r="AK167" s="388"/>
      <c r="AL167" s="388"/>
      <c r="AM167" s="388"/>
      <c r="AN167" s="388"/>
      <c r="AO167" s="388"/>
      <c r="AP167" s="388"/>
      <c r="AQ167" s="388"/>
      <c r="AR167" s="388"/>
      <c r="AS167" s="388"/>
      <c r="AT167" s="388"/>
      <c r="AU167" s="388"/>
    </row>
    <row r="168" spans="1:47" ht="20.25" customHeight="1">
      <c r="A168" s="388"/>
      <c r="B168" s="388"/>
      <c r="C168" s="388"/>
      <c r="D168" s="388"/>
      <c r="E168" s="388"/>
      <c r="F168" s="388"/>
      <c r="G168" s="388"/>
      <c r="H168" s="388"/>
      <c r="I168" s="388"/>
      <c r="J168" s="388"/>
      <c r="K168" s="388"/>
      <c r="L168" s="388"/>
      <c r="M168" s="388"/>
      <c r="N168" s="388"/>
      <c r="O168" s="388"/>
      <c r="P168" s="388"/>
      <c r="Q168" s="388"/>
      <c r="R168" s="388"/>
      <c r="S168" s="388"/>
      <c r="T168" s="388"/>
      <c r="U168" s="388"/>
      <c r="V168" s="388"/>
      <c r="W168" s="388"/>
      <c r="X168" s="388"/>
      <c r="Y168" s="388"/>
      <c r="Z168" s="388"/>
      <c r="AA168" s="388"/>
      <c r="AB168" s="388"/>
      <c r="AC168" s="388"/>
      <c r="AD168" s="388"/>
      <c r="AE168" s="388"/>
      <c r="AF168" s="388"/>
      <c r="AG168" s="388"/>
      <c r="AH168" s="388"/>
      <c r="AI168" s="388"/>
      <c r="AJ168" s="388"/>
      <c r="AK168" s="388"/>
      <c r="AL168" s="388"/>
      <c r="AM168" s="388"/>
      <c r="AN168" s="388"/>
      <c r="AO168" s="388"/>
      <c r="AP168" s="388"/>
      <c r="AQ168" s="388"/>
      <c r="AR168" s="388"/>
      <c r="AS168" s="388"/>
      <c r="AT168" s="388"/>
      <c r="AU168" s="388"/>
    </row>
    <row r="169" spans="1:47" ht="20.25" customHeight="1">
      <c r="A169" s="388"/>
      <c r="B169" s="388"/>
      <c r="C169" s="388"/>
      <c r="D169" s="388"/>
      <c r="E169" s="388"/>
      <c r="F169" s="388"/>
      <c r="G169" s="388"/>
      <c r="H169" s="388"/>
      <c r="I169" s="388"/>
      <c r="J169" s="388"/>
      <c r="K169" s="388"/>
      <c r="L169" s="388"/>
      <c r="M169" s="388"/>
      <c r="N169" s="388"/>
      <c r="O169" s="388"/>
      <c r="P169" s="388"/>
      <c r="Q169" s="388"/>
      <c r="R169" s="388"/>
      <c r="S169" s="388"/>
      <c r="T169" s="388"/>
      <c r="U169" s="388"/>
      <c r="V169" s="388"/>
      <c r="W169" s="388"/>
      <c r="X169" s="388"/>
      <c r="Y169" s="388"/>
      <c r="Z169" s="388"/>
      <c r="AA169" s="388"/>
      <c r="AB169" s="388"/>
      <c r="AC169" s="388"/>
      <c r="AD169" s="388"/>
      <c r="AE169" s="388"/>
      <c r="AF169" s="388"/>
      <c r="AG169" s="388"/>
      <c r="AH169" s="388"/>
      <c r="AI169" s="388"/>
      <c r="AJ169" s="388"/>
      <c r="AK169" s="388"/>
      <c r="AL169" s="388"/>
      <c r="AM169" s="388"/>
      <c r="AN169" s="388"/>
      <c r="AO169" s="388"/>
      <c r="AP169" s="388"/>
      <c r="AQ169" s="388"/>
      <c r="AR169" s="388"/>
      <c r="AS169" s="388"/>
      <c r="AT169" s="388"/>
      <c r="AU169" s="388"/>
    </row>
    <row r="170" spans="1:47" ht="20.25" customHeight="1">
      <c r="A170" s="388"/>
      <c r="B170" s="388"/>
      <c r="C170" s="388"/>
      <c r="D170" s="388"/>
      <c r="E170" s="388"/>
      <c r="F170" s="388"/>
      <c r="G170" s="388"/>
      <c r="H170" s="388"/>
      <c r="I170" s="388"/>
      <c r="J170" s="388"/>
      <c r="K170" s="388"/>
      <c r="L170" s="388"/>
      <c r="M170" s="388"/>
      <c r="N170" s="388"/>
      <c r="O170" s="388"/>
      <c r="P170" s="388"/>
      <c r="Q170" s="388"/>
      <c r="R170" s="388"/>
      <c r="S170" s="388"/>
      <c r="T170" s="388"/>
      <c r="U170" s="388"/>
      <c r="V170" s="388"/>
      <c r="W170" s="388"/>
      <c r="X170" s="388"/>
      <c r="Y170" s="388"/>
      <c r="Z170" s="388"/>
      <c r="AA170" s="388"/>
      <c r="AB170" s="388"/>
      <c r="AC170" s="388"/>
      <c r="AD170" s="388"/>
      <c r="AE170" s="388"/>
      <c r="AF170" s="388"/>
      <c r="AG170" s="388"/>
      <c r="AH170" s="388"/>
      <c r="AI170" s="388"/>
      <c r="AJ170" s="388"/>
      <c r="AK170" s="388"/>
      <c r="AL170" s="388"/>
      <c r="AM170" s="388"/>
      <c r="AN170" s="388"/>
      <c r="AO170" s="388"/>
      <c r="AP170" s="388"/>
      <c r="AQ170" s="388"/>
      <c r="AR170" s="388"/>
      <c r="AS170" s="388"/>
      <c r="AT170" s="388"/>
      <c r="AU170" s="388"/>
    </row>
    <row r="171" spans="1:47" ht="20.25" customHeight="1">
      <c r="A171" s="388"/>
      <c r="B171" s="388"/>
      <c r="C171" s="388"/>
      <c r="D171" s="388"/>
      <c r="E171" s="388"/>
      <c r="F171" s="388"/>
      <c r="G171" s="388"/>
      <c r="H171" s="388"/>
      <c r="I171" s="388"/>
      <c r="J171" s="388"/>
      <c r="K171" s="388"/>
      <c r="L171" s="388"/>
      <c r="M171" s="388"/>
      <c r="N171" s="388"/>
      <c r="O171" s="388"/>
      <c r="P171" s="388"/>
      <c r="Q171" s="388"/>
      <c r="R171" s="388"/>
      <c r="S171" s="388"/>
      <c r="T171" s="388"/>
      <c r="U171" s="388"/>
      <c r="V171" s="388"/>
      <c r="W171" s="388"/>
      <c r="X171" s="388"/>
      <c r="Y171" s="388"/>
      <c r="Z171" s="388"/>
      <c r="AA171" s="388"/>
      <c r="AB171" s="388"/>
      <c r="AC171" s="388"/>
      <c r="AD171" s="388"/>
      <c r="AE171" s="388"/>
      <c r="AF171" s="388"/>
      <c r="AG171" s="388"/>
      <c r="AH171" s="388"/>
      <c r="AI171" s="388"/>
      <c r="AJ171" s="388"/>
      <c r="AK171" s="388"/>
      <c r="AL171" s="388"/>
      <c r="AM171" s="388"/>
      <c r="AN171" s="388"/>
      <c r="AO171" s="388"/>
      <c r="AP171" s="388"/>
      <c r="AQ171" s="388"/>
      <c r="AR171" s="388"/>
      <c r="AS171" s="388"/>
      <c r="AT171" s="388"/>
      <c r="AU171" s="388"/>
    </row>
    <row r="172" spans="1:47" ht="20.25" customHeight="1">
      <c r="A172" s="388"/>
      <c r="B172" s="388"/>
      <c r="C172" s="388"/>
      <c r="D172" s="388"/>
      <c r="E172" s="388"/>
      <c r="F172" s="388"/>
      <c r="G172" s="388"/>
      <c r="H172" s="388"/>
      <c r="I172" s="388"/>
      <c r="J172" s="388"/>
      <c r="K172" s="388"/>
      <c r="L172" s="388"/>
      <c r="M172" s="388"/>
      <c r="N172" s="388"/>
      <c r="O172" s="388"/>
      <c r="P172" s="388"/>
      <c r="Q172" s="388"/>
      <c r="R172" s="388"/>
      <c r="S172" s="388"/>
      <c r="T172" s="388"/>
      <c r="U172" s="388"/>
      <c r="V172" s="388"/>
      <c r="W172" s="388"/>
      <c r="X172" s="388"/>
      <c r="Y172" s="388"/>
      <c r="Z172" s="388"/>
      <c r="AA172" s="388"/>
      <c r="AB172" s="388"/>
      <c r="AC172" s="388"/>
      <c r="AD172" s="388"/>
      <c r="AE172" s="388"/>
      <c r="AF172" s="388"/>
      <c r="AG172" s="388"/>
      <c r="AH172" s="388"/>
      <c r="AI172" s="388"/>
      <c r="AJ172" s="388"/>
      <c r="AK172" s="388"/>
      <c r="AL172" s="388"/>
      <c r="AM172" s="388"/>
      <c r="AN172" s="388"/>
      <c r="AO172" s="388"/>
      <c r="AP172" s="388"/>
      <c r="AQ172" s="388"/>
      <c r="AR172" s="388"/>
      <c r="AS172" s="388"/>
      <c r="AT172" s="388"/>
      <c r="AU172" s="388"/>
    </row>
    <row r="173" spans="1:47" ht="20.25" customHeight="1">
      <c r="A173" s="388"/>
      <c r="B173" s="388"/>
      <c r="C173" s="388"/>
      <c r="D173" s="388"/>
      <c r="E173" s="388"/>
      <c r="F173" s="388"/>
      <c r="G173" s="388"/>
      <c r="H173" s="388"/>
      <c r="I173" s="388"/>
      <c r="J173" s="388"/>
      <c r="K173" s="388"/>
      <c r="L173" s="388"/>
      <c r="M173" s="388"/>
      <c r="N173" s="388"/>
      <c r="O173" s="388"/>
      <c r="P173" s="388"/>
      <c r="Q173" s="388"/>
      <c r="R173" s="388"/>
      <c r="S173" s="388"/>
      <c r="T173" s="388"/>
      <c r="U173" s="388"/>
      <c r="V173" s="388"/>
      <c r="W173" s="388"/>
      <c r="X173" s="388"/>
      <c r="Y173" s="388"/>
      <c r="Z173" s="388"/>
      <c r="AA173" s="388"/>
      <c r="AB173" s="388"/>
      <c r="AC173" s="388"/>
      <c r="AD173" s="388"/>
      <c r="AE173" s="388"/>
      <c r="AF173" s="388"/>
      <c r="AG173" s="388"/>
      <c r="AH173" s="388"/>
      <c r="AI173" s="388"/>
      <c r="AJ173" s="388"/>
      <c r="AK173" s="388"/>
      <c r="AL173" s="388"/>
      <c r="AM173" s="388"/>
      <c r="AN173" s="388"/>
      <c r="AO173" s="388"/>
      <c r="AP173" s="388"/>
      <c r="AQ173" s="388"/>
      <c r="AR173" s="388"/>
      <c r="AS173" s="388"/>
      <c r="AT173" s="388"/>
      <c r="AU173" s="388"/>
    </row>
    <row r="174" spans="1:47" ht="20.25" customHeight="1">
      <c r="A174" s="388"/>
      <c r="B174" s="388"/>
      <c r="C174" s="388"/>
      <c r="D174" s="388"/>
      <c r="E174" s="388"/>
      <c r="F174" s="388"/>
      <c r="G174" s="388"/>
      <c r="H174" s="388"/>
      <c r="I174" s="388"/>
      <c r="J174" s="388"/>
      <c r="K174" s="388"/>
      <c r="L174" s="388"/>
      <c r="M174" s="388"/>
      <c r="N174" s="388"/>
      <c r="O174" s="388"/>
      <c r="P174" s="388"/>
      <c r="Q174" s="388"/>
      <c r="R174" s="388"/>
      <c r="S174" s="388"/>
      <c r="T174" s="388"/>
      <c r="U174" s="388"/>
      <c r="V174" s="388"/>
      <c r="W174" s="388"/>
      <c r="X174" s="388"/>
      <c r="Y174" s="388"/>
      <c r="Z174" s="388"/>
      <c r="AA174" s="388"/>
      <c r="AB174" s="388"/>
      <c r="AC174" s="388"/>
      <c r="AD174" s="388"/>
      <c r="AE174" s="388"/>
      <c r="AF174" s="388"/>
      <c r="AG174" s="388"/>
      <c r="AH174" s="388"/>
      <c r="AI174" s="388"/>
      <c r="AJ174" s="388"/>
      <c r="AK174" s="388"/>
      <c r="AL174" s="388"/>
      <c r="AM174" s="388"/>
      <c r="AN174" s="388"/>
      <c r="AO174" s="388"/>
      <c r="AP174" s="388"/>
      <c r="AQ174" s="388"/>
      <c r="AR174" s="388"/>
      <c r="AS174" s="388"/>
      <c r="AT174" s="388"/>
      <c r="AU174" s="388"/>
    </row>
    <row r="175" spans="1:47" ht="20.25" customHeight="1">
      <c r="A175" s="388"/>
      <c r="B175" s="388"/>
      <c r="C175" s="388"/>
      <c r="D175" s="388"/>
      <c r="E175" s="388"/>
      <c r="F175" s="388"/>
      <c r="G175" s="388"/>
      <c r="H175" s="388"/>
      <c r="I175" s="388"/>
      <c r="J175" s="388"/>
      <c r="K175" s="388"/>
      <c r="L175" s="388"/>
      <c r="M175" s="388"/>
      <c r="N175" s="388"/>
      <c r="O175" s="388"/>
      <c r="P175" s="388"/>
      <c r="Q175" s="388"/>
      <c r="R175" s="388"/>
      <c r="S175" s="388"/>
      <c r="T175" s="388"/>
      <c r="U175" s="388"/>
      <c r="V175" s="388"/>
      <c r="W175" s="388"/>
      <c r="X175" s="388"/>
      <c r="Y175" s="388"/>
      <c r="Z175" s="388"/>
      <c r="AA175" s="388"/>
      <c r="AB175" s="388"/>
      <c r="AC175" s="388"/>
      <c r="AD175" s="388"/>
      <c r="AE175" s="388"/>
      <c r="AF175" s="388"/>
      <c r="AG175" s="388"/>
      <c r="AH175" s="388"/>
      <c r="AI175" s="388"/>
      <c r="AJ175" s="388"/>
      <c r="AK175" s="388"/>
      <c r="AL175" s="388"/>
      <c r="AM175" s="388"/>
      <c r="AN175" s="388"/>
      <c r="AO175" s="388"/>
      <c r="AP175" s="388"/>
      <c r="AQ175" s="388"/>
      <c r="AR175" s="388"/>
      <c r="AS175" s="388"/>
      <c r="AT175" s="388"/>
      <c r="AU175" s="388"/>
    </row>
    <row r="176" spans="1:47" ht="20.25" customHeight="1">
      <c r="A176" s="388"/>
      <c r="B176" s="388"/>
      <c r="C176" s="388"/>
      <c r="D176" s="388"/>
      <c r="E176" s="388"/>
      <c r="F176" s="388"/>
      <c r="G176" s="388"/>
      <c r="H176" s="388"/>
      <c r="I176" s="388"/>
      <c r="J176" s="388"/>
      <c r="K176" s="388"/>
      <c r="L176" s="388"/>
      <c r="M176" s="388"/>
      <c r="N176" s="388"/>
      <c r="O176" s="388"/>
      <c r="P176" s="388"/>
      <c r="Q176" s="388"/>
      <c r="R176" s="388"/>
      <c r="S176" s="388"/>
      <c r="T176" s="388"/>
      <c r="U176" s="388"/>
      <c r="V176" s="388"/>
      <c r="W176" s="388"/>
      <c r="X176" s="388"/>
      <c r="Y176" s="388"/>
      <c r="Z176" s="388"/>
      <c r="AA176" s="388"/>
      <c r="AB176" s="388"/>
      <c r="AC176" s="388"/>
      <c r="AD176" s="388"/>
      <c r="AE176" s="388"/>
      <c r="AF176" s="388"/>
      <c r="AG176" s="388"/>
      <c r="AH176" s="388"/>
      <c r="AI176" s="388"/>
      <c r="AJ176" s="388"/>
      <c r="AK176" s="388"/>
      <c r="AL176" s="388"/>
      <c r="AM176" s="388"/>
      <c r="AN176" s="388"/>
      <c r="AO176" s="388"/>
      <c r="AP176" s="388"/>
      <c r="AQ176" s="388"/>
      <c r="AR176" s="388"/>
      <c r="AS176" s="388"/>
      <c r="AT176" s="388"/>
      <c r="AU176" s="388"/>
    </row>
  </sheetData>
  <mergeCells count="91">
    <mergeCell ref="A169:AU170"/>
    <mergeCell ref="A171:AU172"/>
    <mergeCell ref="A173:AU174"/>
    <mergeCell ref="A175:AU176"/>
    <mergeCell ref="A157:AU158"/>
    <mergeCell ref="A159:AU160"/>
    <mergeCell ref="A161:AU162"/>
    <mergeCell ref="A163:AU164"/>
    <mergeCell ref="A165:AU166"/>
    <mergeCell ref="A167:AU168"/>
    <mergeCell ref="A155:AU156"/>
    <mergeCell ref="A133:AU134"/>
    <mergeCell ref="A135:AU136"/>
    <mergeCell ref="A137:AU138"/>
    <mergeCell ref="A139:AU140"/>
    <mergeCell ref="A141:AU142"/>
    <mergeCell ref="A143:AU144"/>
    <mergeCell ref="A145:AU146"/>
    <mergeCell ref="A147:AU148"/>
    <mergeCell ref="A149:AU150"/>
    <mergeCell ref="A151:AU152"/>
    <mergeCell ref="A153:AU154"/>
    <mergeCell ref="A131:AU132"/>
    <mergeCell ref="A109:AU110"/>
    <mergeCell ref="A111:AU112"/>
    <mergeCell ref="A113:AU114"/>
    <mergeCell ref="A115:AU116"/>
    <mergeCell ref="A117:AU118"/>
    <mergeCell ref="A119:AU120"/>
    <mergeCell ref="A121:AU122"/>
    <mergeCell ref="A85:AU86"/>
    <mergeCell ref="A87:AU88"/>
    <mergeCell ref="A89:AU90"/>
    <mergeCell ref="A91:AU92"/>
    <mergeCell ref="A93:AU94"/>
    <mergeCell ref="A105:AU106"/>
    <mergeCell ref="A123:AU124"/>
    <mergeCell ref="A125:AU126"/>
    <mergeCell ref="A127:AU128"/>
    <mergeCell ref="A129:AU130"/>
    <mergeCell ref="A107:AU108"/>
    <mergeCell ref="A95:AU96"/>
    <mergeCell ref="A97:AU98"/>
    <mergeCell ref="A99:AU100"/>
    <mergeCell ref="A101:AU102"/>
    <mergeCell ref="A103:AU104"/>
    <mergeCell ref="A83:AU84"/>
    <mergeCell ref="AN50:AT53"/>
    <mergeCell ref="H52:AI53"/>
    <mergeCell ref="A65:AU66"/>
    <mergeCell ref="A67:AU68"/>
    <mergeCell ref="A69:AU70"/>
    <mergeCell ref="A71:AU72"/>
    <mergeCell ref="A73:AU74"/>
    <mergeCell ref="A79:AU80"/>
    <mergeCell ref="A81:AU82"/>
    <mergeCell ref="I47:K49"/>
    <mergeCell ref="N47:S49"/>
    <mergeCell ref="X47:AF49"/>
    <mergeCell ref="AL47:AT49"/>
    <mergeCell ref="X41:AF42"/>
    <mergeCell ref="AL41:AT42"/>
    <mergeCell ref="N43:S44"/>
    <mergeCell ref="A75:AU76"/>
    <mergeCell ref="A77:AU78"/>
    <mergeCell ref="X45:AF46"/>
    <mergeCell ref="AL45:AT46"/>
    <mergeCell ref="X43:AF44"/>
    <mergeCell ref="AL43:AT44"/>
    <mergeCell ref="N45:S46"/>
    <mergeCell ref="E22:F31"/>
    <mergeCell ref="G22:W23"/>
    <mergeCell ref="G24:W25"/>
    <mergeCell ref="G26:W27"/>
    <mergeCell ref="G28:W29"/>
    <mergeCell ref="G30:W31"/>
    <mergeCell ref="E32:F33"/>
    <mergeCell ref="G32:W33"/>
    <mergeCell ref="N39:S40"/>
    <mergeCell ref="X39:AF40"/>
    <mergeCell ref="AL39:AT40"/>
    <mergeCell ref="F41:G43"/>
    <mergeCell ref="N41:S42"/>
    <mergeCell ref="E4:F21"/>
    <mergeCell ref="G4:O8"/>
    <mergeCell ref="P4:W11"/>
    <mergeCell ref="G9:O14"/>
    <mergeCell ref="P12:W21"/>
    <mergeCell ref="I15:O17"/>
    <mergeCell ref="I18:O19"/>
    <mergeCell ref="I20:O21"/>
  </mergeCells>
  <phoneticPr fontId="10"/>
  <printOptions horizontalCentered="1"/>
  <pageMargins left="0.70866141732283472" right="0.70866141732283472" top="0.74803149606299213" bottom="0.35433070866141736" header="0.31496062992125984" footer="0.31496062992125984"/>
  <pageSetup paperSize="9" scale="94" orientation="landscape" r:id="rId1"/>
  <rowBreaks count="4" manualBreakCount="4">
    <brk id="34" max="16383" man="1"/>
    <brk id="92" max="46" man="1"/>
    <brk id="120" max="46" man="1"/>
    <brk id="148" max="4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0"/>
  <sheetViews>
    <sheetView showGridLines="0" topLeftCell="C1" zoomScale="85" zoomScaleNormal="85" zoomScaleSheetLayoutView="85" workbookViewId="0"/>
  </sheetViews>
  <sheetFormatPr defaultColWidth="9" defaultRowHeight="12.7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1">
      <c r="D1" s="9" t="s">
        <v>333</v>
      </c>
    </row>
    <row r="2" spans="1:31">
      <c r="D2" s="9" t="s">
        <v>334</v>
      </c>
    </row>
    <row r="3" spans="1:31">
      <c r="D3" s="9" t="s">
        <v>335</v>
      </c>
    </row>
    <row r="4" spans="1:31">
      <c r="D4" s="9" t="s">
        <v>476</v>
      </c>
    </row>
    <row r="5" spans="1:31">
      <c r="D5" s="9" t="s">
        <v>337</v>
      </c>
    </row>
    <row r="6" spans="1:31">
      <c r="D6" s="9" t="s">
        <v>338</v>
      </c>
    </row>
    <row r="7" spans="1:31">
      <c r="D7" s="9" t="s">
        <v>339</v>
      </c>
    </row>
    <row r="8" spans="1:31" s="6" customFormat="1" ht="13.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c r="C9" s="8"/>
      <c r="D9" s="416" t="s">
        <v>477</v>
      </c>
      <c r="E9" s="416"/>
      <c r="F9" s="416"/>
      <c r="G9" s="416"/>
      <c r="H9" s="416"/>
      <c r="I9" s="416"/>
      <c r="J9" s="416"/>
      <c r="K9" s="416"/>
      <c r="L9" s="416"/>
      <c r="M9" s="416"/>
      <c r="N9" s="416"/>
      <c r="O9" s="416"/>
      <c r="P9" s="416"/>
      <c r="Q9" s="416"/>
      <c r="R9" s="416"/>
      <c r="S9" s="416"/>
      <c r="T9" s="416"/>
      <c r="U9" s="416"/>
      <c r="V9" s="416"/>
      <c r="W9" s="416"/>
      <c r="X9" s="416"/>
      <c r="Y9" s="416"/>
      <c r="Z9" s="416"/>
      <c r="AA9" s="416"/>
    </row>
    <row r="10" spans="1:31" ht="21" customHeight="1">
      <c r="D10" s="417" t="s">
        <v>362</v>
      </c>
      <c r="E10" s="417"/>
      <c r="F10" s="417"/>
      <c r="G10" s="417"/>
      <c r="H10" s="417"/>
      <c r="I10" s="417"/>
      <c r="J10" s="417"/>
      <c r="K10" s="417"/>
      <c r="L10" s="417"/>
      <c r="M10" s="417"/>
      <c r="N10" s="417"/>
      <c r="O10" s="417"/>
      <c r="P10" s="417"/>
      <c r="Q10" s="417"/>
      <c r="R10" s="417"/>
      <c r="S10" s="417"/>
      <c r="T10" s="417"/>
      <c r="U10" s="417"/>
      <c r="V10" s="417"/>
      <c r="W10" s="417"/>
      <c r="X10" s="417"/>
      <c r="Y10" s="417"/>
      <c r="Z10" s="417"/>
      <c r="AA10" s="417"/>
    </row>
    <row r="11" spans="1:31" s="11" customFormat="1" ht="16.5" customHeight="1" thickBot="1">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345</v>
      </c>
      <c r="AB11" s="13"/>
    </row>
    <row r="12" spans="1:31" s="16" customFormat="1" ht="14.25" customHeight="1" thickBot="1">
      <c r="A12" s="15" t="s">
        <v>314</v>
      </c>
      <c r="B12" s="15" t="s">
        <v>315</v>
      </c>
      <c r="D12" s="413" t="s">
        <v>0</v>
      </c>
      <c r="E12" s="414"/>
      <c r="F12" s="414"/>
      <c r="G12" s="414"/>
      <c r="H12" s="414"/>
      <c r="I12" s="414"/>
      <c r="J12" s="414"/>
      <c r="K12" s="418"/>
      <c r="L12" s="418"/>
      <c r="M12" s="418"/>
      <c r="N12" s="418"/>
      <c r="O12" s="418"/>
      <c r="P12" s="419" t="s">
        <v>316</v>
      </c>
      <c r="Q12" s="420"/>
      <c r="R12" s="414" t="s">
        <v>0</v>
      </c>
      <c r="S12" s="414"/>
      <c r="T12" s="414"/>
      <c r="U12" s="414"/>
      <c r="V12" s="414"/>
      <c r="W12" s="414"/>
      <c r="X12" s="414"/>
      <c r="Y12" s="414"/>
      <c r="Z12" s="419" t="s">
        <v>316</v>
      </c>
      <c r="AA12" s="420"/>
    </row>
    <row r="13" spans="1:31" ht="14.65" customHeight="1">
      <c r="D13" s="17" t="s">
        <v>317</v>
      </c>
      <c r="E13" s="18"/>
      <c r="F13" s="19"/>
      <c r="G13" s="20"/>
      <c r="H13" s="20"/>
      <c r="I13" s="20"/>
      <c r="J13" s="20"/>
      <c r="K13" s="18"/>
      <c r="L13" s="18"/>
      <c r="M13" s="18"/>
      <c r="N13" s="18"/>
      <c r="O13" s="18"/>
      <c r="P13" s="21"/>
      <c r="Q13" s="310"/>
      <c r="R13" s="19" t="s">
        <v>318</v>
      </c>
      <c r="S13" s="19"/>
      <c r="T13" s="19"/>
      <c r="U13" s="19"/>
      <c r="V13" s="19"/>
      <c r="W13" s="19"/>
      <c r="X13" s="19"/>
      <c r="Y13" s="18"/>
      <c r="Z13" s="222"/>
      <c r="AA13" s="223"/>
    </row>
    <row r="14" spans="1:31" ht="14.65" customHeight="1">
      <c r="A14" s="7" t="s">
        <v>3</v>
      </c>
      <c r="B14" s="7" t="s">
        <v>100</v>
      </c>
      <c r="D14" s="23"/>
      <c r="E14" s="19" t="s">
        <v>4</v>
      </c>
      <c r="F14" s="19"/>
      <c r="G14" s="19"/>
      <c r="H14" s="19"/>
      <c r="I14" s="19"/>
      <c r="J14" s="19"/>
      <c r="K14" s="18"/>
      <c r="L14" s="18"/>
      <c r="M14" s="18"/>
      <c r="N14" s="18"/>
      <c r="O14" s="18"/>
      <c r="P14" s="24">
        <v>28471439</v>
      </c>
      <c r="Q14" s="311" t="s">
        <v>355</v>
      </c>
      <c r="R14" s="19"/>
      <c r="S14" s="19" t="s">
        <v>101</v>
      </c>
      <c r="T14" s="19"/>
      <c r="U14" s="19"/>
      <c r="V14" s="19"/>
      <c r="W14" s="19"/>
      <c r="X14" s="19"/>
      <c r="Y14" s="18"/>
      <c r="Z14" s="24">
        <v>2592593</v>
      </c>
      <c r="AA14" s="224"/>
      <c r="AD14" s="9">
        <f>IF(AND(AD15="-",AD43="-",AD46="-"),"-",SUM(AD15,AD43,AD46))</f>
        <v>28471438653</v>
      </c>
      <c r="AE14" s="9">
        <f>IF(COUNTIF(AE15:AE19,"-")=COUNTA(AE15:AE19),"-",SUM(AE15:AE19))</f>
        <v>2592592846</v>
      </c>
    </row>
    <row r="15" spans="1:31" ht="14.65" customHeight="1">
      <c r="A15" s="7" t="s">
        <v>5</v>
      </c>
      <c r="B15" s="7" t="s">
        <v>102</v>
      </c>
      <c r="D15" s="23"/>
      <c r="E15" s="19"/>
      <c r="F15" s="19" t="s">
        <v>6</v>
      </c>
      <c r="G15" s="19"/>
      <c r="H15" s="19"/>
      <c r="I15" s="19"/>
      <c r="J15" s="19"/>
      <c r="K15" s="18"/>
      <c r="L15" s="18"/>
      <c r="M15" s="18"/>
      <c r="N15" s="18"/>
      <c r="O15" s="18"/>
      <c r="P15" s="24">
        <v>25697421</v>
      </c>
      <c r="Q15" s="311"/>
      <c r="R15" s="19"/>
      <c r="S15" s="19"/>
      <c r="T15" s="19" t="s">
        <v>478</v>
      </c>
      <c r="U15" s="19"/>
      <c r="V15" s="19"/>
      <c r="W15" s="19"/>
      <c r="X15" s="19"/>
      <c r="Y15" s="18"/>
      <c r="Z15" s="24">
        <v>3162274</v>
      </c>
      <c r="AA15" s="224"/>
      <c r="AD15" s="9">
        <f>IF(AND(AD16="-",AD32="-",COUNTIF(AD41:AD42,"-")=COUNTA(AD41:AD42)),"-",SUM(AD16,AD32,AD41:AD42))</f>
        <v>25697421450</v>
      </c>
      <c r="AE15" s="9">
        <v>3162273846</v>
      </c>
    </row>
    <row r="16" spans="1:31" ht="14.65" customHeight="1">
      <c r="A16" s="7" t="s">
        <v>7</v>
      </c>
      <c r="B16" s="7" t="s">
        <v>103</v>
      </c>
      <c r="D16" s="23"/>
      <c r="E16" s="19"/>
      <c r="F16" s="19"/>
      <c r="G16" s="19" t="s">
        <v>8</v>
      </c>
      <c r="H16" s="19"/>
      <c r="I16" s="19"/>
      <c r="J16" s="19"/>
      <c r="K16" s="18"/>
      <c r="L16" s="18"/>
      <c r="M16" s="18"/>
      <c r="N16" s="18"/>
      <c r="O16" s="18"/>
      <c r="P16" s="24">
        <v>9067947</v>
      </c>
      <c r="Q16" s="311"/>
      <c r="R16" s="19"/>
      <c r="S16" s="19"/>
      <c r="T16" s="19" t="s">
        <v>104</v>
      </c>
      <c r="U16" s="19"/>
      <c r="V16" s="19"/>
      <c r="W16" s="19"/>
      <c r="X16" s="19"/>
      <c r="Y16" s="18"/>
      <c r="Z16" s="24" t="s">
        <v>346</v>
      </c>
      <c r="AA16" s="224"/>
      <c r="AD16" s="9">
        <f>IF(COUNTIF(AD17:AD31,"-")=COUNTA(AD17:AD31),"-",SUM(AD17:AD31))</f>
        <v>9067947173</v>
      </c>
      <c r="AE16" s="9" t="s">
        <v>11</v>
      </c>
    </row>
    <row r="17" spans="1:31" ht="14.65" customHeight="1">
      <c r="A17" s="7" t="s">
        <v>9</v>
      </c>
      <c r="B17" s="7" t="s">
        <v>105</v>
      </c>
      <c r="D17" s="23"/>
      <c r="E17" s="19"/>
      <c r="F17" s="19"/>
      <c r="G17" s="19"/>
      <c r="H17" s="19" t="s">
        <v>10</v>
      </c>
      <c r="I17" s="19"/>
      <c r="J17" s="19"/>
      <c r="K17" s="18"/>
      <c r="L17" s="18"/>
      <c r="M17" s="18"/>
      <c r="N17" s="18"/>
      <c r="O17" s="18"/>
      <c r="P17" s="24">
        <v>2579606</v>
      </c>
      <c r="Q17" s="311"/>
      <c r="R17" s="19"/>
      <c r="S17" s="19"/>
      <c r="T17" s="19" t="s">
        <v>106</v>
      </c>
      <c r="U17" s="19"/>
      <c r="V17" s="19"/>
      <c r="W17" s="19"/>
      <c r="X17" s="19"/>
      <c r="Y17" s="18"/>
      <c r="Z17" s="24">
        <v>-569681</v>
      </c>
      <c r="AA17" s="224"/>
      <c r="AD17" s="9">
        <v>2579605667</v>
      </c>
      <c r="AE17" s="9">
        <v>-569681000</v>
      </c>
    </row>
    <row r="18" spans="1:31" ht="14.65" customHeight="1">
      <c r="A18" s="7" t="s">
        <v>12</v>
      </c>
      <c r="B18" s="7" t="s">
        <v>107</v>
      </c>
      <c r="D18" s="23"/>
      <c r="E18" s="19"/>
      <c r="F18" s="19"/>
      <c r="G18" s="19"/>
      <c r="H18" s="19" t="s">
        <v>13</v>
      </c>
      <c r="I18" s="19"/>
      <c r="J18" s="19"/>
      <c r="K18" s="18"/>
      <c r="L18" s="18"/>
      <c r="M18" s="18"/>
      <c r="N18" s="18"/>
      <c r="O18" s="18"/>
      <c r="P18" s="24">
        <v>618019</v>
      </c>
      <c r="Q18" s="311"/>
      <c r="R18" s="19"/>
      <c r="S18" s="19"/>
      <c r="T18" s="19" t="s">
        <v>108</v>
      </c>
      <c r="U18" s="19"/>
      <c r="V18" s="19"/>
      <c r="W18" s="19"/>
      <c r="X18" s="19"/>
      <c r="Y18" s="18"/>
      <c r="Z18" s="24" t="s">
        <v>346</v>
      </c>
      <c r="AA18" s="224"/>
      <c r="AD18" s="9">
        <v>618019426</v>
      </c>
      <c r="AE18" s="9" t="s">
        <v>11</v>
      </c>
    </row>
    <row r="19" spans="1:31" ht="14.65" customHeight="1">
      <c r="A19" s="7" t="s">
        <v>14</v>
      </c>
      <c r="B19" s="7" t="s">
        <v>109</v>
      </c>
      <c r="D19" s="23"/>
      <c r="E19" s="19"/>
      <c r="F19" s="19"/>
      <c r="G19" s="19"/>
      <c r="H19" s="19" t="s">
        <v>15</v>
      </c>
      <c r="I19" s="19"/>
      <c r="J19" s="19"/>
      <c r="K19" s="18"/>
      <c r="L19" s="18"/>
      <c r="M19" s="18"/>
      <c r="N19" s="18"/>
      <c r="O19" s="18"/>
      <c r="P19" s="24">
        <v>8581108</v>
      </c>
      <c r="Q19" s="311"/>
      <c r="R19" s="19"/>
      <c r="S19" s="19"/>
      <c r="T19" s="19" t="s">
        <v>35</v>
      </c>
      <c r="U19" s="19"/>
      <c r="V19" s="19"/>
      <c r="W19" s="19"/>
      <c r="X19" s="19"/>
      <c r="Y19" s="18"/>
      <c r="Z19" s="24" t="s">
        <v>346</v>
      </c>
      <c r="AA19" s="224"/>
      <c r="AD19" s="9">
        <v>8581107965</v>
      </c>
      <c r="AE19" s="9" t="s">
        <v>11</v>
      </c>
    </row>
    <row r="20" spans="1:31" ht="14.65" customHeight="1">
      <c r="A20" s="7" t="s">
        <v>16</v>
      </c>
      <c r="B20" s="7" t="s">
        <v>110</v>
      </c>
      <c r="D20" s="23"/>
      <c r="E20" s="19"/>
      <c r="F20" s="19"/>
      <c r="G20" s="19"/>
      <c r="H20" s="19" t="s">
        <v>17</v>
      </c>
      <c r="I20" s="19"/>
      <c r="J20" s="19"/>
      <c r="K20" s="18"/>
      <c r="L20" s="18"/>
      <c r="M20" s="18"/>
      <c r="N20" s="18"/>
      <c r="O20" s="18"/>
      <c r="P20" s="24">
        <v>-4357061</v>
      </c>
      <c r="Q20" s="311"/>
      <c r="R20" s="19"/>
      <c r="S20" s="19" t="s">
        <v>111</v>
      </c>
      <c r="T20" s="19"/>
      <c r="U20" s="19"/>
      <c r="V20" s="19"/>
      <c r="W20" s="19"/>
      <c r="X20" s="19"/>
      <c r="Y20" s="18"/>
      <c r="Z20" s="24">
        <v>179666</v>
      </c>
      <c r="AA20" s="224"/>
      <c r="AD20" s="9">
        <v>-4357060867</v>
      </c>
      <c r="AE20" s="9">
        <f>IF(COUNTIF(AE21:AE28,"-")=COUNTA(AE21:AE28),"-",SUM(AE21:AE28))</f>
        <v>179666003</v>
      </c>
    </row>
    <row r="21" spans="1:31" ht="14.65" customHeight="1">
      <c r="A21" s="7" t="s">
        <v>18</v>
      </c>
      <c r="B21" s="7" t="s">
        <v>112</v>
      </c>
      <c r="D21" s="23"/>
      <c r="E21" s="19"/>
      <c r="F21" s="19"/>
      <c r="G21" s="19"/>
      <c r="H21" s="19" t="s">
        <v>19</v>
      </c>
      <c r="I21" s="19"/>
      <c r="J21" s="19"/>
      <c r="K21" s="18"/>
      <c r="L21" s="18"/>
      <c r="M21" s="18"/>
      <c r="N21" s="18"/>
      <c r="O21" s="18"/>
      <c r="P21" s="24">
        <v>2563253</v>
      </c>
      <c r="Q21" s="311"/>
      <c r="R21" s="19"/>
      <c r="S21" s="19"/>
      <c r="T21" s="19" t="s">
        <v>479</v>
      </c>
      <c r="U21" s="19"/>
      <c r="V21" s="19"/>
      <c r="W21" s="19"/>
      <c r="X21" s="19"/>
      <c r="Y21" s="18"/>
      <c r="Z21" s="24" t="s">
        <v>346</v>
      </c>
      <c r="AA21" s="224"/>
      <c r="AD21" s="9">
        <v>2563253025</v>
      </c>
      <c r="AE21" s="9" t="s">
        <v>11</v>
      </c>
    </row>
    <row r="22" spans="1:31" ht="14.65" customHeight="1">
      <c r="A22" s="7" t="s">
        <v>20</v>
      </c>
      <c r="B22" s="7" t="s">
        <v>113</v>
      </c>
      <c r="D22" s="23"/>
      <c r="E22" s="19"/>
      <c r="F22" s="19"/>
      <c r="G22" s="19"/>
      <c r="H22" s="19" t="s">
        <v>21</v>
      </c>
      <c r="I22" s="19"/>
      <c r="J22" s="19"/>
      <c r="K22" s="18"/>
      <c r="L22" s="18"/>
      <c r="M22" s="18"/>
      <c r="N22" s="18"/>
      <c r="O22" s="18"/>
      <c r="P22" s="24">
        <v>-1113340</v>
      </c>
      <c r="Q22" s="311"/>
      <c r="R22" s="19"/>
      <c r="S22" s="19"/>
      <c r="T22" s="19" t="s">
        <v>114</v>
      </c>
      <c r="U22" s="19"/>
      <c r="V22" s="19"/>
      <c r="W22" s="19"/>
      <c r="X22" s="19"/>
      <c r="Y22" s="18"/>
      <c r="Z22" s="24" t="s">
        <v>346</v>
      </c>
      <c r="AA22" s="224"/>
      <c r="AD22" s="9">
        <v>-1113340243</v>
      </c>
      <c r="AE22" s="9" t="s">
        <v>11</v>
      </c>
    </row>
    <row r="23" spans="1:31" ht="14.65" customHeight="1">
      <c r="A23" s="7" t="s">
        <v>22</v>
      </c>
      <c r="B23" s="7" t="s">
        <v>115</v>
      </c>
      <c r="D23" s="23"/>
      <c r="E23" s="19"/>
      <c r="F23" s="19"/>
      <c r="G23" s="19"/>
      <c r="H23" s="19" t="s">
        <v>23</v>
      </c>
      <c r="I23" s="26"/>
      <c r="J23" s="26"/>
      <c r="K23" s="27"/>
      <c r="L23" s="27"/>
      <c r="M23" s="27"/>
      <c r="N23" s="27"/>
      <c r="O23" s="27"/>
      <c r="P23" s="24" t="s">
        <v>346</v>
      </c>
      <c r="Q23" s="311"/>
      <c r="R23" s="19"/>
      <c r="S23" s="19"/>
      <c r="T23" s="19" t="s">
        <v>116</v>
      </c>
      <c r="U23" s="19"/>
      <c r="V23" s="19"/>
      <c r="W23" s="19"/>
      <c r="X23" s="19"/>
      <c r="Y23" s="18"/>
      <c r="Z23" s="24" t="s">
        <v>346</v>
      </c>
      <c r="AA23" s="224"/>
      <c r="AD23" s="9" t="s">
        <v>11</v>
      </c>
      <c r="AE23" s="9" t="s">
        <v>11</v>
      </c>
    </row>
    <row r="24" spans="1:31" ht="14.65" customHeight="1">
      <c r="A24" s="7" t="s">
        <v>24</v>
      </c>
      <c r="B24" s="7" t="s">
        <v>117</v>
      </c>
      <c r="D24" s="23"/>
      <c r="E24" s="19"/>
      <c r="F24" s="19"/>
      <c r="G24" s="19"/>
      <c r="H24" s="19" t="s">
        <v>25</v>
      </c>
      <c r="I24" s="26"/>
      <c r="J24" s="26"/>
      <c r="K24" s="27"/>
      <c r="L24" s="27"/>
      <c r="M24" s="27"/>
      <c r="N24" s="27"/>
      <c r="O24" s="27"/>
      <c r="P24" s="24" t="s">
        <v>346</v>
      </c>
      <c r="Q24" s="311"/>
      <c r="R24" s="18"/>
      <c r="S24" s="19"/>
      <c r="T24" s="19" t="s">
        <v>118</v>
      </c>
      <c r="U24" s="19"/>
      <c r="V24" s="19"/>
      <c r="W24" s="19"/>
      <c r="X24" s="19"/>
      <c r="Y24" s="18"/>
      <c r="Z24" s="24" t="s">
        <v>346</v>
      </c>
      <c r="AA24" s="224"/>
      <c r="AD24" s="9" t="s">
        <v>11</v>
      </c>
      <c r="AE24" s="9" t="s">
        <v>11</v>
      </c>
    </row>
    <row r="25" spans="1:31" ht="14.65" customHeight="1">
      <c r="A25" s="7" t="s">
        <v>26</v>
      </c>
      <c r="B25" s="7" t="s">
        <v>119</v>
      </c>
      <c r="D25" s="23"/>
      <c r="E25" s="19"/>
      <c r="F25" s="19"/>
      <c r="G25" s="19"/>
      <c r="H25" s="19" t="s">
        <v>27</v>
      </c>
      <c r="I25" s="26"/>
      <c r="J25" s="26"/>
      <c r="K25" s="27"/>
      <c r="L25" s="27"/>
      <c r="M25" s="27"/>
      <c r="N25" s="27"/>
      <c r="O25" s="27"/>
      <c r="P25" s="24" t="s">
        <v>346</v>
      </c>
      <c r="Q25" s="311"/>
      <c r="R25" s="18"/>
      <c r="S25" s="19"/>
      <c r="T25" s="19" t="s">
        <v>120</v>
      </c>
      <c r="U25" s="19"/>
      <c r="V25" s="19"/>
      <c r="W25" s="19"/>
      <c r="X25" s="19"/>
      <c r="Y25" s="18"/>
      <c r="Z25" s="24" t="s">
        <v>346</v>
      </c>
      <c r="AA25" s="224"/>
      <c r="AD25" s="9" t="s">
        <v>11</v>
      </c>
      <c r="AE25" s="9" t="s">
        <v>11</v>
      </c>
    </row>
    <row r="26" spans="1:31" ht="14.65" customHeight="1">
      <c r="A26" s="7" t="s">
        <v>28</v>
      </c>
      <c r="B26" s="7" t="s">
        <v>121</v>
      </c>
      <c r="D26" s="23"/>
      <c r="E26" s="19"/>
      <c r="F26" s="19"/>
      <c r="G26" s="19"/>
      <c r="H26" s="19" t="s">
        <v>29</v>
      </c>
      <c r="I26" s="26"/>
      <c r="J26" s="26"/>
      <c r="K26" s="27"/>
      <c r="L26" s="27"/>
      <c r="M26" s="27"/>
      <c r="N26" s="27"/>
      <c r="O26" s="27"/>
      <c r="P26" s="24" t="s">
        <v>346</v>
      </c>
      <c r="Q26" s="311"/>
      <c r="R26" s="19"/>
      <c r="S26" s="19"/>
      <c r="T26" s="19" t="s">
        <v>122</v>
      </c>
      <c r="U26" s="19"/>
      <c r="V26" s="19"/>
      <c r="W26" s="19"/>
      <c r="X26" s="19"/>
      <c r="Y26" s="18"/>
      <c r="Z26" s="24">
        <v>167934</v>
      </c>
      <c r="AA26" s="224"/>
      <c r="AD26" s="9" t="s">
        <v>11</v>
      </c>
      <c r="AE26" s="9">
        <v>167934105</v>
      </c>
    </row>
    <row r="27" spans="1:31" ht="14.65" customHeight="1">
      <c r="A27" s="7" t="s">
        <v>30</v>
      </c>
      <c r="B27" s="7" t="s">
        <v>123</v>
      </c>
      <c r="D27" s="23"/>
      <c r="E27" s="19"/>
      <c r="F27" s="19"/>
      <c r="G27" s="19"/>
      <c r="H27" s="19" t="s">
        <v>31</v>
      </c>
      <c r="I27" s="26"/>
      <c r="J27" s="26"/>
      <c r="K27" s="27"/>
      <c r="L27" s="27"/>
      <c r="M27" s="27"/>
      <c r="N27" s="27"/>
      <c r="O27" s="27"/>
      <c r="P27" s="24" t="s">
        <v>346</v>
      </c>
      <c r="Q27" s="311"/>
      <c r="R27" s="19"/>
      <c r="S27" s="19"/>
      <c r="T27" s="19" t="s">
        <v>124</v>
      </c>
      <c r="U27" s="19"/>
      <c r="V27" s="19"/>
      <c r="W27" s="19"/>
      <c r="X27" s="19"/>
      <c r="Y27" s="18"/>
      <c r="Z27" s="24">
        <v>11732</v>
      </c>
      <c r="AA27" s="224"/>
      <c r="AD27" s="9" t="s">
        <v>11</v>
      </c>
      <c r="AE27" s="9">
        <v>11731898</v>
      </c>
    </row>
    <row r="28" spans="1:31" ht="14.65" customHeight="1">
      <c r="A28" s="7" t="s">
        <v>32</v>
      </c>
      <c r="B28" s="7" t="s">
        <v>125</v>
      </c>
      <c r="D28" s="23"/>
      <c r="E28" s="19"/>
      <c r="F28" s="19"/>
      <c r="G28" s="19"/>
      <c r="H28" s="19" t="s">
        <v>33</v>
      </c>
      <c r="I28" s="26"/>
      <c r="J28" s="26"/>
      <c r="K28" s="27"/>
      <c r="L28" s="27"/>
      <c r="M28" s="27"/>
      <c r="N28" s="27"/>
      <c r="O28" s="27"/>
      <c r="P28" s="24" t="s">
        <v>346</v>
      </c>
      <c r="Q28" s="311"/>
      <c r="R28" s="19"/>
      <c r="S28" s="19"/>
      <c r="T28" s="19" t="s">
        <v>35</v>
      </c>
      <c r="U28" s="19"/>
      <c r="V28" s="19"/>
      <c r="W28" s="19"/>
      <c r="X28" s="19"/>
      <c r="Y28" s="18"/>
      <c r="Z28" s="24" t="s">
        <v>346</v>
      </c>
      <c r="AA28" s="224"/>
      <c r="AD28" s="9" t="s">
        <v>11</v>
      </c>
      <c r="AE28" s="9" t="s">
        <v>11</v>
      </c>
    </row>
    <row r="29" spans="1:31" ht="14.65" customHeight="1">
      <c r="A29" s="7" t="s">
        <v>34</v>
      </c>
      <c r="B29" s="7" t="s">
        <v>98</v>
      </c>
      <c r="D29" s="23"/>
      <c r="E29" s="19"/>
      <c r="F29" s="19"/>
      <c r="G29" s="19"/>
      <c r="H29" s="19" t="s">
        <v>35</v>
      </c>
      <c r="I29" s="19"/>
      <c r="J29" s="19"/>
      <c r="K29" s="18"/>
      <c r="L29" s="18"/>
      <c r="M29" s="18"/>
      <c r="N29" s="18"/>
      <c r="O29" s="18"/>
      <c r="P29" s="24" t="s">
        <v>346</v>
      </c>
      <c r="Q29" s="311"/>
      <c r="R29" s="403" t="s">
        <v>99</v>
      </c>
      <c r="S29" s="404"/>
      <c r="T29" s="404"/>
      <c r="U29" s="404"/>
      <c r="V29" s="404"/>
      <c r="W29" s="404"/>
      <c r="X29" s="404"/>
      <c r="Y29" s="404"/>
      <c r="Z29" s="28">
        <v>2772259</v>
      </c>
      <c r="AA29" s="312"/>
      <c r="AD29" s="9" t="s">
        <v>11</v>
      </c>
      <c r="AE29" s="9">
        <f>IF(AND(AE14="-",AE20="-"),"-",SUM(AE14,AE20))</f>
        <v>2772258849</v>
      </c>
    </row>
    <row r="30" spans="1:31" ht="14.65" customHeight="1">
      <c r="A30" s="7" t="s">
        <v>36</v>
      </c>
      <c r="D30" s="23"/>
      <c r="E30" s="19"/>
      <c r="F30" s="19"/>
      <c r="G30" s="19"/>
      <c r="H30" s="19" t="s">
        <v>37</v>
      </c>
      <c r="I30" s="19"/>
      <c r="J30" s="19"/>
      <c r="K30" s="18"/>
      <c r="L30" s="18"/>
      <c r="M30" s="18"/>
      <c r="N30" s="18"/>
      <c r="O30" s="18"/>
      <c r="P30" s="24" t="s">
        <v>346</v>
      </c>
      <c r="Q30" s="311"/>
      <c r="R30" s="19" t="s">
        <v>321</v>
      </c>
      <c r="S30" s="30"/>
      <c r="T30" s="30"/>
      <c r="U30" s="30"/>
      <c r="V30" s="30"/>
      <c r="W30" s="30"/>
      <c r="X30" s="30"/>
      <c r="Y30" s="30"/>
      <c r="Z30" s="24"/>
      <c r="AA30" s="224"/>
      <c r="AD30" s="9" t="s">
        <v>11</v>
      </c>
    </row>
    <row r="31" spans="1:31" ht="14.65" customHeight="1">
      <c r="A31" s="7" t="s">
        <v>38</v>
      </c>
      <c r="B31" s="7" t="s">
        <v>128</v>
      </c>
      <c r="D31" s="23"/>
      <c r="E31" s="19"/>
      <c r="F31" s="19"/>
      <c r="G31" s="19"/>
      <c r="H31" s="19" t="s">
        <v>39</v>
      </c>
      <c r="I31" s="19"/>
      <c r="J31" s="19"/>
      <c r="K31" s="18"/>
      <c r="L31" s="18"/>
      <c r="M31" s="18"/>
      <c r="N31" s="18"/>
      <c r="O31" s="18"/>
      <c r="P31" s="24">
        <v>196362</v>
      </c>
      <c r="Q31" s="311"/>
      <c r="R31" s="19"/>
      <c r="S31" s="19" t="s">
        <v>129</v>
      </c>
      <c r="T31" s="19"/>
      <c r="U31" s="19"/>
      <c r="V31" s="19"/>
      <c r="W31" s="19"/>
      <c r="X31" s="19"/>
      <c r="Y31" s="18"/>
      <c r="Z31" s="24">
        <v>30129633</v>
      </c>
      <c r="AA31" s="224"/>
      <c r="AD31" s="9">
        <v>196362200</v>
      </c>
      <c r="AE31" s="9">
        <v>30129632688</v>
      </c>
    </row>
    <row r="32" spans="1:31" ht="14.65" customHeight="1">
      <c r="A32" s="7" t="s">
        <v>40</v>
      </c>
      <c r="B32" s="7" t="s">
        <v>130</v>
      </c>
      <c r="D32" s="23"/>
      <c r="E32" s="19"/>
      <c r="F32" s="19"/>
      <c r="G32" s="19" t="s">
        <v>41</v>
      </c>
      <c r="H32" s="19"/>
      <c r="I32" s="19"/>
      <c r="J32" s="19"/>
      <c r="K32" s="18"/>
      <c r="L32" s="18"/>
      <c r="M32" s="18"/>
      <c r="N32" s="18"/>
      <c r="O32" s="18"/>
      <c r="P32" s="24">
        <v>16492398</v>
      </c>
      <c r="Q32" s="311" t="s">
        <v>355</v>
      </c>
      <c r="R32" s="19"/>
      <c r="S32" s="18" t="s">
        <v>131</v>
      </c>
      <c r="T32" s="19"/>
      <c r="U32" s="19"/>
      <c r="V32" s="19"/>
      <c r="W32" s="19"/>
      <c r="X32" s="19"/>
      <c r="Y32" s="18"/>
      <c r="Z32" s="24">
        <v>-2281380</v>
      </c>
      <c r="AA32" s="224"/>
      <c r="AD32" s="9">
        <f>IF(COUNTIF(AD33:AD40,"-")=COUNTA(AD33:AD40),"-",SUM(AD33:AD40))</f>
        <v>16492397525</v>
      </c>
      <c r="AE32" s="9">
        <v>-2281380178</v>
      </c>
    </row>
    <row r="33" spans="1:30" ht="14.65" customHeight="1">
      <c r="A33" s="7" t="s">
        <v>42</v>
      </c>
      <c r="D33" s="23"/>
      <c r="E33" s="19"/>
      <c r="F33" s="19"/>
      <c r="G33" s="19"/>
      <c r="H33" s="19" t="s">
        <v>10</v>
      </c>
      <c r="I33" s="19"/>
      <c r="J33" s="19"/>
      <c r="K33" s="18"/>
      <c r="L33" s="18"/>
      <c r="M33" s="18"/>
      <c r="N33" s="18"/>
      <c r="O33" s="18"/>
      <c r="P33" s="24">
        <v>14360</v>
      </c>
      <c r="Q33" s="311"/>
      <c r="R33" s="23"/>
      <c r="S33" s="19"/>
      <c r="T33" s="19"/>
      <c r="U33" s="19"/>
      <c r="V33" s="19"/>
      <c r="W33" s="19"/>
      <c r="X33" s="19"/>
      <c r="Y33" s="18"/>
      <c r="Z33" s="24"/>
      <c r="AA33" s="313"/>
      <c r="AD33" s="9">
        <v>14360177</v>
      </c>
    </row>
    <row r="34" spans="1:30" ht="14.65" customHeight="1">
      <c r="A34" s="7" t="s">
        <v>43</v>
      </c>
      <c r="D34" s="23"/>
      <c r="E34" s="19"/>
      <c r="F34" s="19"/>
      <c r="G34" s="19"/>
      <c r="H34" s="19" t="s">
        <v>15</v>
      </c>
      <c r="I34" s="19"/>
      <c r="J34" s="19"/>
      <c r="K34" s="18"/>
      <c r="L34" s="18"/>
      <c r="M34" s="18"/>
      <c r="N34" s="18"/>
      <c r="O34" s="18"/>
      <c r="P34" s="24">
        <v>776543</v>
      </c>
      <c r="Q34" s="311"/>
      <c r="R34" s="405"/>
      <c r="S34" s="406"/>
      <c r="T34" s="406"/>
      <c r="U34" s="406"/>
      <c r="V34" s="406"/>
      <c r="W34" s="406"/>
      <c r="X34" s="406"/>
      <c r="Y34" s="406"/>
      <c r="Z34" s="24"/>
      <c r="AA34" s="224"/>
      <c r="AD34" s="9">
        <v>776543300</v>
      </c>
    </row>
    <row r="35" spans="1:30" ht="14.65" customHeight="1">
      <c r="A35" s="7" t="s">
        <v>44</v>
      </c>
      <c r="D35" s="23"/>
      <c r="E35" s="19"/>
      <c r="F35" s="19"/>
      <c r="G35" s="19"/>
      <c r="H35" s="19" t="s">
        <v>17</v>
      </c>
      <c r="I35" s="19"/>
      <c r="J35" s="19"/>
      <c r="K35" s="18"/>
      <c r="L35" s="18"/>
      <c r="M35" s="18"/>
      <c r="N35" s="18"/>
      <c r="O35" s="18"/>
      <c r="P35" s="24">
        <v>-236804</v>
      </c>
      <c r="Q35" s="311"/>
      <c r="R35" s="19"/>
      <c r="S35" s="30"/>
      <c r="T35" s="30"/>
      <c r="U35" s="30"/>
      <c r="V35" s="30"/>
      <c r="W35" s="30"/>
      <c r="X35" s="30"/>
      <c r="Y35" s="30"/>
      <c r="Z35" s="24"/>
      <c r="AA35" s="313"/>
      <c r="AD35" s="9">
        <v>-236803556</v>
      </c>
    </row>
    <row r="36" spans="1:30" ht="14.65" customHeight="1">
      <c r="A36" s="7" t="s">
        <v>45</v>
      </c>
      <c r="D36" s="23"/>
      <c r="E36" s="19"/>
      <c r="F36" s="19"/>
      <c r="G36" s="19"/>
      <c r="H36" s="19" t="s">
        <v>19</v>
      </c>
      <c r="I36" s="19"/>
      <c r="J36" s="19"/>
      <c r="K36" s="18"/>
      <c r="L36" s="18"/>
      <c r="M36" s="18"/>
      <c r="N36" s="18"/>
      <c r="O36" s="18"/>
      <c r="P36" s="24">
        <v>30129109</v>
      </c>
      <c r="Q36" s="311"/>
      <c r="R36" s="19"/>
      <c r="S36" s="19"/>
      <c r="T36" s="19"/>
      <c r="U36" s="19"/>
      <c r="V36" s="19"/>
      <c r="W36" s="19"/>
      <c r="X36" s="19"/>
      <c r="Y36" s="18"/>
      <c r="Z36" s="24"/>
      <c r="AA36" s="313"/>
      <c r="AD36" s="9">
        <v>30129108788</v>
      </c>
    </row>
    <row r="37" spans="1:30" ht="14.65" customHeight="1">
      <c r="A37" s="7" t="s">
        <v>46</v>
      </c>
      <c r="D37" s="23"/>
      <c r="E37" s="19"/>
      <c r="F37" s="19"/>
      <c r="G37" s="19"/>
      <c r="H37" s="19" t="s">
        <v>21</v>
      </c>
      <c r="I37" s="19"/>
      <c r="J37" s="19"/>
      <c r="K37" s="18"/>
      <c r="L37" s="18"/>
      <c r="M37" s="18"/>
      <c r="N37" s="18"/>
      <c r="O37" s="18"/>
      <c r="P37" s="24">
        <v>-14204437</v>
      </c>
      <c r="Q37" s="311"/>
      <c r="R37" s="17"/>
      <c r="S37" s="18"/>
      <c r="T37" s="18"/>
      <c r="U37" s="18"/>
      <c r="V37" s="18"/>
      <c r="W37" s="18"/>
      <c r="X37" s="18"/>
      <c r="Y37" s="35"/>
      <c r="Z37" s="24"/>
      <c r="AA37" s="313"/>
      <c r="AD37" s="9">
        <v>-14204437046</v>
      </c>
    </row>
    <row r="38" spans="1:30" ht="14.65" customHeight="1">
      <c r="A38" s="7" t="s">
        <v>47</v>
      </c>
      <c r="D38" s="23"/>
      <c r="E38" s="19"/>
      <c r="F38" s="19"/>
      <c r="G38" s="19"/>
      <c r="H38" s="19" t="s">
        <v>35</v>
      </c>
      <c r="I38" s="19"/>
      <c r="J38" s="19"/>
      <c r="K38" s="18"/>
      <c r="L38" s="18"/>
      <c r="M38" s="18"/>
      <c r="N38" s="18"/>
      <c r="O38" s="18"/>
      <c r="P38" s="24" t="s">
        <v>346</v>
      </c>
      <c r="Q38" s="311"/>
      <c r="R38" s="18"/>
      <c r="S38" s="18"/>
      <c r="T38" s="18"/>
      <c r="U38" s="18"/>
      <c r="V38" s="18"/>
      <c r="W38" s="18"/>
      <c r="X38" s="18"/>
      <c r="Y38" s="18"/>
      <c r="Z38" s="24"/>
      <c r="AA38" s="313"/>
      <c r="AD38" s="9" t="s">
        <v>11</v>
      </c>
    </row>
    <row r="39" spans="1:30" ht="14.65" customHeight="1">
      <c r="A39" s="7" t="s">
        <v>48</v>
      </c>
      <c r="D39" s="23"/>
      <c r="E39" s="19"/>
      <c r="F39" s="19"/>
      <c r="G39" s="19"/>
      <c r="H39" s="19" t="s">
        <v>37</v>
      </c>
      <c r="I39" s="19"/>
      <c r="J39" s="19"/>
      <c r="K39" s="18"/>
      <c r="L39" s="18"/>
      <c r="M39" s="18"/>
      <c r="N39" s="18"/>
      <c r="O39" s="18"/>
      <c r="P39" s="24" t="s">
        <v>346</v>
      </c>
      <c r="Q39" s="311"/>
      <c r="R39" s="36"/>
      <c r="S39" s="36"/>
      <c r="T39" s="36"/>
      <c r="U39" s="36"/>
      <c r="V39" s="36"/>
      <c r="W39" s="36"/>
      <c r="X39" s="36"/>
      <c r="Y39" s="36"/>
      <c r="Z39" s="222"/>
      <c r="AA39" s="314"/>
      <c r="AD39" s="9" t="s">
        <v>11</v>
      </c>
    </row>
    <row r="40" spans="1:30" ht="14.65" customHeight="1">
      <c r="A40" s="7" t="s">
        <v>49</v>
      </c>
      <c r="D40" s="23"/>
      <c r="E40" s="19"/>
      <c r="F40" s="19"/>
      <c r="G40" s="19"/>
      <c r="H40" s="19" t="s">
        <v>39</v>
      </c>
      <c r="I40" s="19"/>
      <c r="J40" s="19"/>
      <c r="K40" s="18"/>
      <c r="L40" s="18"/>
      <c r="M40" s="18"/>
      <c r="N40" s="18"/>
      <c r="O40" s="18"/>
      <c r="P40" s="24">
        <v>13626</v>
      </c>
      <c r="Q40" s="311"/>
      <c r="R40" s="36"/>
      <c r="S40" s="36"/>
      <c r="T40" s="36"/>
      <c r="U40" s="36"/>
      <c r="V40" s="36"/>
      <c r="W40" s="36"/>
      <c r="X40" s="36"/>
      <c r="Y40" s="36"/>
      <c r="Z40" s="222"/>
      <c r="AA40" s="314"/>
      <c r="AD40" s="9">
        <v>13625862</v>
      </c>
    </row>
    <row r="41" spans="1:30" ht="14.65" customHeight="1">
      <c r="A41" s="7" t="s">
        <v>50</v>
      </c>
      <c r="D41" s="23"/>
      <c r="E41" s="19"/>
      <c r="F41" s="19"/>
      <c r="G41" s="19" t="s">
        <v>51</v>
      </c>
      <c r="H41" s="26"/>
      <c r="I41" s="26"/>
      <c r="J41" s="26"/>
      <c r="K41" s="27"/>
      <c r="L41" s="27"/>
      <c r="M41" s="27"/>
      <c r="N41" s="27"/>
      <c r="O41" s="27"/>
      <c r="P41" s="24">
        <v>591375</v>
      </c>
      <c r="Q41" s="311"/>
      <c r="R41" s="36"/>
      <c r="S41" s="36"/>
      <c r="T41" s="36"/>
      <c r="U41" s="36"/>
      <c r="V41" s="36"/>
      <c r="W41" s="36"/>
      <c r="X41" s="36"/>
      <c r="Y41" s="36"/>
      <c r="Z41" s="222"/>
      <c r="AA41" s="314"/>
      <c r="AD41" s="9">
        <v>591374681</v>
      </c>
    </row>
    <row r="42" spans="1:30" ht="14.65" customHeight="1">
      <c r="A42" s="7" t="s">
        <v>52</v>
      </c>
      <c r="D42" s="23"/>
      <c r="E42" s="19"/>
      <c r="F42" s="19"/>
      <c r="G42" s="19" t="s">
        <v>53</v>
      </c>
      <c r="H42" s="26"/>
      <c r="I42" s="26"/>
      <c r="J42" s="26"/>
      <c r="K42" s="27"/>
      <c r="L42" s="27"/>
      <c r="M42" s="27"/>
      <c r="N42" s="27"/>
      <c r="O42" s="27"/>
      <c r="P42" s="24">
        <v>-454298</v>
      </c>
      <c r="Q42" s="311"/>
      <c r="R42" s="36"/>
      <c r="S42" s="36"/>
      <c r="T42" s="36"/>
      <c r="U42" s="36"/>
      <c r="V42" s="36"/>
      <c r="W42" s="36"/>
      <c r="X42" s="36"/>
      <c r="Y42" s="36"/>
      <c r="Z42" s="222"/>
      <c r="AA42" s="314"/>
      <c r="AD42" s="9">
        <v>-454297929</v>
      </c>
    </row>
    <row r="43" spans="1:30" ht="14.65" customHeight="1">
      <c r="A43" s="7" t="s">
        <v>54</v>
      </c>
      <c r="D43" s="23"/>
      <c r="E43" s="19"/>
      <c r="F43" s="19" t="s">
        <v>55</v>
      </c>
      <c r="G43" s="19"/>
      <c r="H43" s="26"/>
      <c r="I43" s="26"/>
      <c r="J43" s="26"/>
      <c r="K43" s="27"/>
      <c r="L43" s="27"/>
      <c r="M43" s="27"/>
      <c r="N43" s="27"/>
      <c r="O43" s="27"/>
      <c r="P43" s="24">
        <v>23618</v>
      </c>
      <c r="Q43" s="311"/>
      <c r="R43" s="36"/>
      <c r="S43" s="36"/>
      <c r="T43" s="36"/>
      <c r="U43" s="36"/>
      <c r="V43" s="36"/>
      <c r="W43" s="36"/>
      <c r="X43" s="36"/>
      <c r="Y43" s="36"/>
      <c r="Z43" s="222"/>
      <c r="AA43" s="314"/>
      <c r="AD43" s="9">
        <f>IF(COUNTIF(AD44:AD45,"-")=COUNTA(AD44:AD45),"-",SUM(AD44:AD45))</f>
        <v>23618332</v>
      </c>
    </row>
    <row r="44" spans="1:30" ht="14.65" customHeight="1">
      <c r="A44" s="7" t="s">
        <v>56</v>
      </c>
      <c r="D44" s="23"/>
      <c r="E44" s="19"/>
      <c r="F44" s="19"/>
      <c r="G44" s="19" t="s">
        <v>57</v>
      </c>
      <c r="H44" s="19"/>
      <c r="I44" s="19"/>
      <c r="J44" s="19"/>
      <c r="K44" s="18"/>
      <c r="L44" s="18"/>
      <c r="M44" s="18"/>
      <c r="N44" s="18"/>
      <c r="O44" s="18"/>
      <c r="P44" s="24">
        <v>23618</v>
      </c>
      <c r="Q44" s="311"/>
      <c r="R44" s="36"/>
      <c r="S44" s="36"/>
      <c r="T44" s="36"/>
      <c r="U44" s="36"/>
      <c r="V44" s="36"/>
      <c r="W44" s="36"/>
      <c r="X44" s="36"/>
      <c r="Y44" s="36"/>
      <c r="Z44" s="222"/>
      <c r="AA44" s="314"/>
      <c r="AD44" s="9">
        <v>23618332</v>
      </c>
    </row>
    <row r="45" spans="1:30" ht="14.65" customHeight="1">
      <c r="A45" s="7" t="s">
        <v>58</v>
      </c>
      <c r="D45" s="23"/>
      <c r="E45" s="19"/>
      <c r="F45" s="19"/>
      <c r="G45" s="19" t="s">
        <v>35</v>
      </c>
      <c r="H45" s="19"/>
      <c r="I45" s="19"/>
      <c r="J45" s="19"/>
      <c r="K45" s="18"/>
      <c r="L45" s="18"/>
      <c r="M45" s="18"/>
      <c r="N45" s="18"/>
      <c r="O45" s="18"/>
      <c r="P45" s="24" t="s">
        <v>346</v>
      </c>
      <c r="Q45" s="311"/>
      <c r="R45" s="36"/>
      <c r="S45" s="36"/>
      <c r="T45" s="36"/>
      <c r="U45" s="36"/>
      <c r="V45" s="36"/>
      <c r="W45" s="36"/>
      <c r="X45" s="36"/>
      <c r="Y45" s="36"/>
      <c r="Z45" s="222"/>
      <c r="AA45" s="314"/>
      <c r="AD45" s="9" t="s">
        <v>11</v>
      </c>
    </row>
    <row r="46" spans="1:30" ht="14.65" customHeight="1">
      <c r="A46" s="7" t="s">
        <v>59</v>
      </c>
      <c r="D46" s="23"/>
      <c r="E46" s="19"/>
      <c r="F46" s="19" t="s">
        <v>60</v>
      </c>
      <c r="G46" s="19"/>
      <c r="H46" s="19"/>
      <c r="I46" s="19"/>
      <c r="J46" s="19"/>
      <c r="K46" s="19"/>
      <c r="L46" s="18"/>
      <c r="M46" s="18"/>
      <c r="N46" s="18"/>
      <c r="O46" s="18"/>
      <c r="P46" s="24">
        <v>2750399</v>
      </c>
      <c r="Q46" s="311" t="s">
        <v>355</v>
      </c>
      <c r="R46" s="36"/>
      <c r="S46" s="36"/>
      <c r="T46" s="36"/>
      <c r="U46" s="36"/>
      <c r="V46" s="36"/>
      <c r="W46" s="36"/>
      <c r="X46" s="36"/>
      <c r="Y46" s="36"/>
      <c r="Z46" s="222"/>
      <c r="AA46" s="314"/>
      <c r="AD46" s="9">
        <f>IF(COUNTIF(AD47:AD58,"-")=COUNTA(AD47:AD58),"-",SUM(AD47,AD51:AD54,AD57:AD58))</f>
        <v>2750398871</v>
      </c>
    </row>
    <row r="47" spans="1:30" ht="14.65" customHeight="1">
      <c r="A47" s="7" t="s">
        <v>61</v>
      </c>
      <c r="D47" s="23"/>
      <c r="E47" s="19"/>
      <c r="F47" s="19"/>
      <c r="G47" s="19" t="s">
        <v>62</v>
      </c>
      <c r="H47" s="19"/>
      <c r="I47" s="19"/>
      <c r="J47" s="19"/>
      <c r="K47" s="19"/>
      <c r="L47" s="18"/>
      <c r="M47" s="18"/>
      <c r="N47" s="18"/>
      <c r="O47" s="18"/>
      <c r="P47" s="24">
        <v>33082</v>
      </c>
      <c r="Q47" s="311"/>
      <c r="R47" s="36"/>
      <c r="S47" s="36"/>
      <c r="T47" s="36"/>
      <c r="U47" s="36"/>
      <c r="V47" s="36"/>
      <c r="W47" s="36"/>
      <c r="X47" s="36"/>
      <c r="Y47" s="36"/>
      <c r="Z47" s="222"/>
      <c r="AA47" s="314"/>
      <c r="AD47" s="9">
        <f>IF(COUNTIF(AD48:AD50,"-")=COUNTA(AD48:AD50),"-",SUM(AD48:AD50))</f>
        <v>33082354</v>
      </c>
    </row>
    <row r="48" spans="1:30" ht="14.65" customHeight="1">
      <c r="A48" s="7" t="s">
        <v>63</v>
      </c>
      <c r="D48" s="23"/>
      <c r="E48" s="19"/>
      <c r="F48" s="19"/>
      <c r="G48" s="19"/>
      <c r="H48" s="19" t="s">
        <v>64</v>
      </c>
      <c r="I48" s="19"/>
      <c r="J48" s="19"/>
      <c r="K48" s="19"/>
      <c r="L48" s="18"/>
      <c r="M48" s="18"/>
      <c r="N48" s="18"/>
      <c r="O48" s="18"/>
      <c r="P48" s="24" t="s">
        <v>346</v>
      </c>
      <c r="Q48" s="311"/>
      <c r="R48" s="36"/>
      <c r="S48" s="36"/>
      <c r="T48" s="36"/>
      <c r="U48" s="36"/>
      <c r="V48" s="36"/>
      <c r="W48" s="36"/>
      <c r="X48" s="36"/>
      <c r="Y48" s="36"/>
      <c r="Z48" s="222"/>
      <c r="AA48" s="314"/>
      <c r="AD48" s="9" t="s">
        <v>11</v>
      </c>
    </row>
    <row r="49" spans="1:30" ht="14.65" customHeight="1">
      <c r="A49" s="7" t="s">
        <v>65</v>
      </c>
      <c r="D49" s="23"/>
      <c r="E49" s="19"/>
      <c r="F49" s="19"/>
      <c r="G49" s="19"/>
      <c r="H49" s="19" t="s">
        <v>66</v>
      </c>
      <c r="I49" s="19"/>
      <c r="J49" s="19"/>
      <c r="K49" s="19"/>
      <c r="L49" s="18"/>
      <c r="M49" s="18"/>
      <c r="N49" s="18"/>
      <c r="O49" s="18"/>
      <c r="P49" s="24">
        <v>33082</v>
      </c>
      <c r="Q49" s="311"/>
      <c r="R49" s="36"/>
      <c r="S49" s="36"/>
      <c r="T49" s="36"/>
      <c r="U49" s="36"/>
      <c r="V49" s="36"/>
      <c r="W49" s="36"/>
      <c r="X49" s="36"/>
      <c r="Y49" s="36"/>
      <c r="Z49" s="222"/>
      <c r="AA49" s="314"/>
      <c r="AD49" s="9">
        <v>33082354</v>
      </c>
    </row>
    <row r="50" spans="1:30" ht="14.65" customHeight="1">
      <c r="A50" s="7" t="s">
        <v>67</v>
      </c>
      <c r="D50" s="23"/>
      <c r="E50" s="19"/>
      <c r="F50" s="19"/>
      <c r="G50" s="19"/>
      <c r="H50" s="19" t="s">
        <v>35</v>
      </c>
      <c r="I50" s="19"/>
      <c r="J50" s="19"/>
      <c r="K50" s="19"/>
      <c r="L50" s="18"/>
      <c r="M50" s="18"/>
      <c r="N50" s="18"/>
      <c r="O50" s="18"/>
      <c r="P50" s="24" t="s">
        <v>346</v>
      </c>
      <c r="Q50" s="311"/>
      <c r="R50" s="36"/>
      <c r="S50" s="36"/>
      <c r="T50" s="36"/>
      <c r="U50" s="36"/>
      <c r="V50" s="36"/>
      <c r="W50" s="36"/>
      <c r="X50" s="36"/>
      <c r="Y50" s="36"/>
      <c r="Z50" s="222"/>
      <c r="AA50" s="314"/>
      <c r="AD50" s="9" t="s">
        <v>11</v>
      </c>
    </row>
    <row r="51" spans="1:30" ht="14.65" customHeight="1">
      <c r="A51" s="7" t="s">
        <v>68</v>
      </c>
      <c r="D51" s="23"/>
      <c r="E51" s="19"/>
      <c r="F51" s="19"/>
      <c r="G51" s="19" t="s">
        <v>69</v>
      </c>
      <c r="H51" s="19"/>
      <c r="I51" s="19"/>
      <c r="J51" s="19"/>
      <c r="K51" s="19"/>
      <c r="L51" s="18"/>
      <c r="M51" s="18"/>
      <c r="N51" s="18"/>
      <c r="O51" s="18"/>
      <c r="P51" s="24" t="s">
        <v>346</v>
      </c>
      <c r="Q51" s="311"/>
      <c r="R51" s="36"/>
      <c r="S51" s="36"/>
      <c r="T51" s="36"/>
      <c r="U51" s="36"/>
      <c r="V51" s="36"/>
      <c r="W51" s="36"/>
      <c r="X51" s="36"/>
      <c r="Y51" s="36"/>
      <c r="Z51" s="222"/>
      <c r="AA51" s="314"/>
      <c r="AD51" s="9" t="s">
        <v>11</v>
      </c>
    </row>
    <row r="52" spans="1:30" ht="14.65" customHeight="1">
      <c r="A52" s="7" t="s">
        <v>70</v>
      </c>
      <c r="D52" s="23"/>
      <c r="E52" s="19"/>
      <c r="F52" s="19"/>
      <c r="G52" s="19" t="s">
        <v>71</v>
      </c>
      <c r="H52" s="19"/>
      <c r="I52" s="19"/>
      <c r="J52" s="19"/>
      <c r="K52" s="18"/>
      <c r="L52" s="18"/>
      <c r="M52" s="18"/>
      <c r="N52" s="18"/>
      <c r="O52" s="18"/>
      <c r="P52" s="24">
        <v>3518</v>
      </c>
      <c r="Q52" s="311"/>
      <c r="R52" s="36"/>
      <c r="S52" s="36"/>
      <c r="T52" s="36"/>
      <c r="U52" s="36"/>
      <c r="V52" s="36"/>
      <c r="W52" s="36"/>
      <c r="X52" s="36"/>
      <c r="Y52" s="36"/>
      <c r="Z52" s="222"/>
      <c r="AA52" s="314"/>
      <c r="AD52" s="9">
        <v>3517788</v>
      </c>
    </row>
    <row r="53" spans="1:30" ht="14.65" customHeight="1">
      <c r="A53" s="7" t="s">
        <v>72</v>
      </c>
      <c r="D53" s="23"/>
      <c r="E53" s="19"/>
      <c r="F53" s="19"/>
      <c r="G53" s="19" t="s">
        <v>73</v>
      </c>
      <c r="H53" s="19"/>
      <c r="I53" s="19"/>
      <c r="J53" s="19"/>
      <c r="K53" s="18"/>
      <c r="L53" s="18"/>
      <c r="M53" s="18"/>
      <c r="N53" s="18"/>
      <c r="O53" s="18"/>
      <c r="P53" s="24">
        <v>1200</v>
      </c>
      <c r="Q53" s="311"/>
      <c r="R53" s="36"/>
      <c r="S53" s="36"/>
      <c r="T53" s="36"/>
      <c r="U53" s="36"/>
      <c r="V53" s="36"/>
      <c r="W53" s="36"/>
      <c r="X53" s="36"/>
      <c r="Y53" s="36"/>
      <c r="Z53" s="222"/>
      <c r="AA53" s="314"/>
      <c r="AD53" s="9">
        <v>1200000</v>
      </c>
    </row>
    <row r="54" spans="1:30" ht="14.65" customHeight="1">
      <c r="A54" s="7" t="s">
        <v>74</v>
      </c>
      <c r="D54" s="23"/>
      <c r="E54" s="19"/>
      <c r="F54" s="19"/>
      <c r="G54" s="19" t="s">
        <v>75</v>
      </c>
      <c r="H54" s="19"/>
      <c r="I54" s="19"/>
      <c r="J54" s="19"/>
      <c r="K54" s="18"/>
      <c r="L54" s="18"/>
      <c r="M54" s="18"/>
      <c r="N54" s="18"/>
      <c r="O54" s="18"/>
      <c r="P54" s="24">
        <v>2712599</v>
      </c>
      <c r="Q54" s="311" t="s">
        <v>355</v>
      </c>
      <c r="R54" s="36"/>
      <c r="S54" s="36"/>
      <c r="T54" s="36"/>
      <c r="U54" s="36"/>
      <c r="V54" s="36"/>
      <c r="W54" s="36"/>
      <c r="X54" s="36"/>
      <c r="Y54" s="36"/>
      <c r="Z54" s="222"/>
      <c r="AA54" s="314"/>
      <c r="AD54" s="9">
        <f>IF(COUNTIF(AD55:AD56,"-")=COUNTA(AD55:AD56),"-",SUM(AD55:AD56))</f>
        <v>2712598729</v>
      </c>
    </row>
    <row r="55" spans="1:30" ht="14.65" customHeight="1">
      <c r="A55" s="7" t="s">
        <v>76</v>
      </c>
      <c r="D55" s="23"/>
      <c r="E55" s="19"/>
      <c r="F55" s="19"/>
      <c r="G55" s="19"/>
      <c r="H55" s="19" t="s">
        <v>77</v>
      </c>
      <c r="I55" s="19"/>
      <c r="J55" s="19"/>
      <c r="K55" s="18"/>
      <c r="L55" s="18"/>
      <c r="M55" s="18"/>
      <c r="N55" s="18"/>
      <c r="O55" s="18"/>
      <c r="P55" s="24">
        <v>1378038</v>
      </c>
      <c r="Q55" s="311"/>
      <c r="R55" s="36"/>
      <c r="S55" s="36"/>
      <c r="T55" s="36"/>
      <c r="U55" s="36"/>
      <c r="V55" s="36"/>
      <c r="W55" s="36"/>
      <c r="X55" s="36"/>
      <c r="Y55" s="36"/>
      <c r="Z55" s="222"/>
      <c r="AA55" s="314"/>
      <c r="AD55" s="9">
        <v>1378038350</v>
      </c>
    </row>
    <row r="56" spans="1:30" ht="14.65" customHeight="1">
      <c r="A56" s="7" t="s">
        <v>78</v>
      </c>
      <c r="D56" s="23"/>
      <c r="E56" s="18"/>
      <c r="F56" s="19"/>
      <c r="G56" s="19"/>
      <c r="H56" s="19" t="s">
        <v>35</v>
      </c>
      <c r="I56" s="19"/>
      <c r="J56" s="19"/>
      <c r="K56" s="18"/>
      <c r="L56" s="18"/>
      <c r="M56" s="18"/>
      <c r="N56" s="18"/>
      <c r="O56" s="18"/>
      <c r="P56" s="24">
        <v>1334560</v>
      </c>
      <c r="Q56" s="311"/>
      <c r="R56" s="36"/>
      <c r="S56" s="36"/>
      <c r="T56" s="36"/>
      <c r="U56" s="36"/>
      <c r="V56" s="36"/>
      <c r="W56" s="36"/>
      <c r="X56" s="36"/>
      <c r="Y56" s="36"/>
      <c r="Z56" s="222"/>
      <c r="AA56" s="314"/>
      <c r="AD56" s="9">
        <v>1334560379</v>
      </c>
    </row>
    <row r="57" spans="1:30" ht="14.65" customHeight="1">
      <c r="A57" s="7" t="s">
        <v>79</v>
      </c>
      <c r="D57" s="23"/>
      <c r="E57" s="18"/>
      <c r="F57" s="19"/>
      <c r="G57" s="19" t="s">
        <v>35</v>
      </c>
      <c r="H57" s="19"/>
      <c r="I57" s="19"/>
      <c r="J57" s="19"/>
      <c r="K57" s="18"/>
      <c r="L57" s="18"/>
      <c r="M57" s="18"/>
      <c r="N57" s="18"/>
      <c r="O57" s="18"/>
      <c r="P57" s="24" t="s">
        <v>346</v>
      </c>
      <c r="Q57" s="311"/>
      <c r="R57" s="36"/>
      <c r="S57" s="36"/>
      <c r="T57" s="36"/>
      <c r="U57" s="36"/>
      <c r="V57" s="36"/>
      <c r="W57" s="36"/>
      <c r="X57" s="36"/>
      <c r="Y57" s="36"/>
      <c r="Z57" s="222"/>
      <c r="AA57" s="314"/>
      <c r="AD57" s="9" t="s">
        <v>11</v>
      </c>
    </row>
    <row r="58" spans="1:30" ht="14.65" customHeight="1">
      <c r="A58" s="7" t="s">
        <v>80</v>
      </c>
      <c r="D58" s="23"/>
      <c r="E58" s="18"/>
      <c r="F58" s="19"/>
      <c r="G58" s="19" t="s">
        <v>81</v>
      </c>
      <c r="H58" s="19"/>
      <c r="I58" s="19"/>
      <c r="J58" s="19"/>
      <c r="K58" s="18"/>
      <c r="L58" s="18"/>
      <c r="M58" s="18"/>
      <c r="N58" s="18"/>
      <c r="O58" s="18"/>
      <c r="P58" s="24" t="s">
        <v>346</v>
      </c>
      <c r="Q58" s="311"/>
      <c r="R58" s="36"/>
      <c r="S58" s="36"/>
      <c r="T58" s="36"/>
      <c r="U58" s="36"/>
      <c r="V58" s="36"/>
      <c r="W58" s="36"/>
      <c r="X58" s="36"/>
      <c r="Y58" s="36"/>
      <c r="Z58" s="222"/>
      <c r="AA58" s="314"/>
      <c r="AD58" s="9" t="s">
        <v>11</v>
      </c>
    </row>
    <row r="59" spans="1:30" ht="14.65" customHeight="1">
      <c r="A59" s="7" t="s">
        <v>82</v>
      </c>
      <c r="D59" s="23"/>
      <c r="E59" s="18" t="s">
        <v>83</v>
      </c>
      <c r="F59" s="19"/>
      <c r="G59" s="20"/>
      <c r="H59" s="20"/>
      <c r="I59" s="20"/>
      <c r="J59" s="18"/>
      <c r="K59" s="18"/>
      <c r="L59" s="18"/>
      <c r="M59" s="18"/>
      <c r="N59" s="18"/>
      <c r="O59" s="18"/>
      <c r="P59" s="24">
        <v>2149073</v>
      </c>
      <c r="Q59" s="311" t="s">
        <v>355</v>
      </c>
      <c r="R59" s="36"/>
      <c r="S59" s="36"/>
      <c r="T59" s="36"/>
      <c r="U59" s="36"/>
      <c r="V59" s="36"/>
      <c r="W59" s="36"/>
      <c r="X59" s="36"/>
      <c r="Y59" s="36"/>
      <c r="Z59" s="222"/>
      <c r="AA59" s="314"/>
      <c r="AD59" s="9">
        <f>IF(COUNTIF(AD60:AD68,"-")=COUNTA(AD60:AD68),"-",SUM(AD60:AD63,AD66:AD68))</f>
        <v>2149072706</v>
      </c>
    </row>
    <row r="60" spans="1:30" ht="14.65" customHeight="1">
      <c r="A60" s="7" t="s">
        <v>84</v>
      </c>
      <c r="D60" s="23"/>
      <c r="E60" s="18"/>
      <c r="F60" s="19" t="s">
        <v>85</v>
      </c>
      <c r="G60" s="20"/>
      <c r="H60" s="20"/>
      <c r="I60" s="20"/>
      <c r="J60" s="18"/>
      <c r="K60" s="18"/>
      <c r="L60" s="18"/>
      <c r="M60" s="18"/>
      <c r="N60" s="18"/>
      <c r="O60" s="18"/>
      <c r="P60" s="24">
        <v>488702</v>
      </c>
      <c r="Q60" s="311"/>
      <c r="R60" s="36"/>
      <c r="S60" s="36"/>
      <c r="T60" s="36"/>
      <c r="U60" s="36"/>
      <c r="V60" s="36"/>
      <c r="W60" s="36"/>
      <c r="X60" s="36"/>
      <c r="Y60" s="36"/>
      <c r="Z60" s="222"/>
      <c r="AA60" s="314"/>
      <c r="AD60" s="9">
        <v>488702187</v>
      </c>
    </row>
    <row r="61" spans="1:30" ht="14.65" customHeight="1">
      <c r="A61" s="7" t="s">
        <v>86</v>
      </c>
      <c r="D61" s="23"/>
      <c r="E61" s="18"/>
      <c r="F61" s="19" t="s">
        <v>87</v>
      </c>
      <c r="G61" s="19"/>
      <c r="H61" s="26"/>
      <c r="I61" s="19"/>
      <c r="J61" s="19"/>
      <c r="K61" s="18"/>
      <c r="L61" s="18"/>
      <c r="M61" s="18"/>
      <c r="N61" s="18"/>
      <c r="O61" s="18"/>
      <c r="P61" s="24">
        <v>1438</v>
      </c>
      <c r="Q61" s="311"/>
      <c r="R61" s="36"/>
      <c r="S61" s="36"/>
      <c r="T61" s="36"/>
      <c r="U61" s="36"/>
      <c r="V61" s="36"/>
      <c r="W61" s="36"/>
      <c r="X61" s="36"/>
      <c r="Y61" s="36"/>
      <c r="Z61" s="222"/>
      <c r="AA61" s="314"/>
      <c r="AD61" s="9">
        <v>1438210</v>
      </c>
    </row>
    <row r="62" spans="1:30" ht="14.65" customHeight="1">
      <c r="A62" s="7">
        <v>1500000</v>
      </c>
      <c r="D62" s="23"/>
      <c r="E62" s="18"/>
      <c r="F62" s="19" t="s">
        <v>88</v>
      </c>
      <c r="G62" s="19"/>
      <c r="H62" s="19"/>
      <c r="I62" s="19"/>
      <c r="J62" s="19"/>
      <c r="K62" s="18"/>
      <c r="L62" s="18"/>
      <c r="M62" s="18"/>
      <c r="N62" s="18"/>
      <c r="O62" s="18"/>
      <c r="P62" s="24" t="s">
        <v>346</v>
      </c>
      <c r="Q62" s="311"/>
      <c r="R62" s="36"/>
      <c r="S62" s="36"/>
      <c r="T62" s="36"/>
      <c r="U62" s="36"/>
      <c r="V62" s="36"/>
      <c r="W62" s="36"/>
      <c r="X62" s="36"/>
      <c r="Y62" s="36"/>
      <c r="Z62" s="222"/>
      <c r="AA62" s="314"/>
      <c r="AD62" s="9" t="s">
        <v>11</v>
      </c>
    </row>
    <row r="63" spans="1:30" ht="14.65" customHeight="1">
      <c r="A63" s="7" t="s">
        <v>89</v>
      </c>
      <c r="D63" s="23"/>
      <c r="E63" s="19"/>
      <c r="F63" s="19" t="s">
        <v>75</v>
      </c>
      <c r="G63" s="19"/>
      <c r="H63" s="26"/>
      <c r="I63" s="19"/>
      <c r="J63" s="19"/>
      <c r="K63" s="18"/>
      <c r="L63" s="18"/>
      <c r="M63" s="18"/>
      <c r="N63" s="18"/>
      <c r="O63" s="18"/>
      <c r="P63" s="24">
        <v>1658194</v>
      </c>
      <c r="Q63" s="311"/>
      <c r="R63" s="36"/>
      <c r="S63" s="36"/>
      <c r="T63" s="36"/>
      <c r="U63" s="36"/>
      <c r="V63" s="36"/>
      <c r="W63" s="36"/>
      <c r="X63" s="36"/>
      <c r="Y63" s="36"/>
      <c r="Z63" s="222"/>
      <c r="AA63" s="314"/>
      <c r="AD63" s="9">
        <f>IF(COUNTIF(AD64:AD65,"-")=COUNTA(AD64:AD65),"-",SUM(AD64:AD65))</f>
        <v>1658194035</v>
      </c>
    </row>
    <row r="64" spans="1:30" ht="14.65" customHeight="1">
      <c r="A64" s="7" t="s">
        <v>90</v>
      </c>
      <c r="D64" s="23"/>
      <c r="E64" s="19"/>
      <c r="F64" s="19"/>
      <c r="G64" s="19" t="s">
        <v>91</v>
      </c>
      <c r="H64" s="19"/>
      <c r="I64" s="19"/>
      <c r="J64" s="19"/>
      <c r="K64" s="18"/>
      <c r="L64" s="18"/>
      <c r="M64" s="18"/>
      <c r="N64" s="18"/>
      <c r="O64" s="18"/>
      <c r="P64" s="24">
        <v>1658194</v>
      </c>
      <c r="Q64" s="311"/>
      <c r="R64" s="36"/>
      <c r="S64" s="36"/>
      <c r="T64" s="36"/>
      <c r="U64" s="36"/>
      <c r="V64" s="36"/>
      <c r="W64" s="36"/>
      <c r="X64" s="36"/>
      <c r="Y64" s="36"/>
      <c r="Z64" s="222"/>
      <c r="AA64" s="314"/>
      <c r="AD64" s="9">
        <v>1658194035</v>
      </c>
    </row>
    <row r="65" spans="1:31" ht="14.65" customHeight="1">
      <c r="A65" s="7" t="s">
        <v>92</v>
      </c>
      <c r="D65" s="23"/>
      <c r="E65" s="19"/>
      <c r="F65" s="19"/>
      <c r="G65" s="19" t="s">
        <v>77</v>
      </c>
      <c r="H65" s="19"/>
      <c r="I65" s="19"/>
      <c r="J65" s="19"/>
      <c r="K65" s="18"/>
      <c r="L65" s="18"/>
      <c r="M65" s="18"/>
      <c r="N65" s="18"/>
      <c r="O65" s="18"/>
      <c r="P65" s="24" t="s">
        <v>346</v>
      </c>
      <c r="Q65" s="311"/>
      <c r="R65" s="36"/>
      <c r="S65" s="36"/>
      <c r="T65" s="36"/>
      <c r="U65" s="36"/>
      <c r="V65" s="36"/>
      <c r="W65" s="36"/>
      <c r="X65" s="36"/>
      <c r="Y65" s="36"/>
      <c r="Z65" s="222"/>
      <c r="AA65" s="314"/>
      <c r="AD65" s="9" t="s">
        <v>11</v>
      </c>
    </row>
    <row r="66" spans="1:31" ht="14.65" customHeight="1">
      <c r="A66" s="7" t="s">
        <v>93</v>
      </c>
      <c r="D66" s="23"/>
      <c r="E66" s="19"/>
      <c r="F66" s="19" t="s">
        <v>94</v>
      </c>
      <c r="G66" s="19"/>
      <c r="H66" s="19"/>
      <c r="I66" s="19"/>
      <c r="J66" s="19"/>
      <c r="K66" s="18"/>
      <c r="L66" s="18"/>
      <c r="M66" s="18"/>
      <c r="N66" s="18"/>
      <c r="O66" s="18"/>
      <c r="P66" s="24" t="s">
        <v>346</v>
      </c>
      <c r="Q66" s="311"/>
      <c r="R66" s="36"/>
      <c r="S66" s="36"/>
      <c r="T66" s="36"/>
      <c r="U66" s="36"/>
      <c r="V66" s="36"/>
      <c r="W66" s="36"/>
      <c r="X66" s="36"/>
      <c r="Y66" s="36"/>
      <c r="Z66" s="222"/>
      <c r="AA66" s="314"/>
      <c r="AD66" s="9" t="s">
        <v>11</v>
      </c>
    </row>
    <row r="67" spans="1:31" ht="14.65" customHeight="1">
      <c r="A67" s="7" t="s">
        <v>95</v>
      </c>
      <c r="D67" s="23"/>
      <c r="E67" s="19"/>
      <c r="F67" s="19" t="s">
        <v>35</v>
      </c>
      <c r="G67" s="19"/>
      <c r="H67" s="26"/>
      <c r="I67" s="19"/>
      <c r="J67" s="19"/>
      <c r="K67" s="18"/>
      <c r="L67" s="18"/>
      <c r="M67" s="18"/>
      <c r="N67" s="18"/>
      <c r="O67" s="18"/>
      <c r="P67" s="24" t="s">
        <v>346</v>
      </c>
      <c r="Q67" s="311"/>
      <c r="R67" s="36"/>
      <c r="S67" s="36"/>
      <c r="T67" s="36"/>
      <c r="U67" s="36"/>
      <c r="V67" s="36"/>
      <c r="W67" s="36"/>
      <c r="X67" s="36"/>
      <c r="Y67" s="36"/>
      <c r="Z67" s="222"/>
      <c r="AA67" s="314"/>
      <c r="AD67" s="9" t="s">
        <v>11</v>
      </c>
    </row>
    <row r="68" spans="1:31" ht="14.65" customHeight="1">
      <c r="A68" s="7" t="s">
        <v>96</v>
      </c>
      <c r="D68" s="23"/>
      <c r="E68" s="19"/>
      <c r="F68" s="36" t="s">
        <v>81</v>
      </c>
      <c r="G68" s="19"/>
      <c r="H68" s="19"/>
      <c r="I68" s="19"/>
      <c r="J68" s="19"/>
      <c r="K68" s="18"/>
      <c r="L68" s="18"/>
      <c r="M68" s="18"/>
      <c r="N68" s="18"/>
      <c r="O68" s="18"/>
      <c r="P68" s="24">
        <v>738</v>
      </c>
      <c r="Q68" s="311"/>
      <c r="R68" s="36"/>
      <c r="S68" s="36"/>
      <c r="T68" s="36"/>
      <c r="U68" s="36"/>
      <c r="V68" s="36"/>
      <c r="W68" s="36"/>
      <c r="X68" s="36"/>
      <c r="Y68" s="36"/>
      <c r="Z68" s="222"/>
      <c r="AA68" s="314"/>
      <c r="AD68" s="9">
        <v>738274</v>
      </c>
    </row>
    <row r="69" spans="1:31" ht="14.65" customHeight="1" thickBot="1">
      <c r="A69" s="7">
        <v>1565000</v>
      </c>
      <c r="B69" s="7" t="s">
        <v>126</v>
      </c>
      <c r="D69" s="23"/>
      <c r="E69" s="19" t="s">
        <v>480</v>
      </c>
      <c r="F69" s="19"/>
      <c r="G69" s="19"/>
      <c r="H69" s="19"/>
      <c r="I69" s="19"/>
      <c r="J69" s="19"/>
      <c r="K69" s="18"/>
      <c r="L69" s="18"/>
      <c r="M69" s="18"/>
      <c r="N69" s="18"/>
      <c r="O69" s="18"/>
      <c r="P69" s="24" t="s">
        <v>346</v>
      </c>
      <c r="Q69" s="311"/>
      <c r="R69" s="407" t="s">
        <v>127</v>
      </c>
      <c r="S69" s="408"/>
      <c r="T69" s="408"/>
      <c r="U69" s="408"/>
      <c r="V69" s="408"/>
      <c r="W69" s="408"/>
      <c r="X69" s="408"/>
      <c r="Y69" s="409"/>
      <c r="Z69" s="38">
        <v>27848253</v>
      </c>
      <c r="AA69" s="315"/>
      <c r="AD69" s="9" t="s">
        <v>11</v>
      </c>
      <c r="AE69" s="9" t="e">
        <f>IF(AND(AE31="-",AE32="-",#REF!="-"),"-",SUM(AE31,AE32,#REF!))</f>
        <v>#REF!</v>
      </c>
    </row>
    <row r="70" spans="1:31" ht="14.65" customHeight="1" thickBot="1">
      <c r="A70" s="7" t="s">
        <v>1</v>
      </c>
      <c r="B70" s="7" t="s">
        <v>97</v>
      </c>
      <c r="D70" s="410" t="s">
        <v>2</v>
      </c>
      <c r="E70" s="411"/>
      <c r="F70" s="411"/>
      <c r="G70" s="411"/>
      <c r="H70" s="411"/>
      <c r="I70" s="411"/>
      <c r="J70" s="411"/>
      <c r="K70" s="411"/>
      <c r="L70" s="411"/>
      <c r="M70" s="411"/>
      <c r="N70" s="411"/>
      <c r="O70" s="412"/>
      <c r="P70" s="40">
        <v>30620511</v>
      </c>
      <c r="Q70" s="316" t="s">
        <v>355</v>
      </c>
      <c r="R70" s="413" t="s">
        <v>322</v>
      </c>
      <c r="S70" s="414"/>
      <c r="T70" s="414"/>
      <c r="U70" s="414"/>
      <c r="V70" s="414"/>
      <c r="W70" s="414"/>
      <c r="X70" s="414"/>
      <c r="Y70" s="415"/>
      <c r="Z70" s="40">
        <v>30620511</v>
      </c>
      <c r="AA70" s="225" t="s">
        <v>355</v>
      </c>
      <c r="AD70" s="9">
        <f>IF(AND(AD14="-",AD59="-",AD69="-"),"-",SUM(AD14,AD59,AD69))</f>
        <v>30620511359</v>
      </c>
      <c r="AE70" s="9" t="e">
        <f>IF(AND(AE29="-",AE69="-"),"-",SUM(AE29,AE69))</f>
        <v>#REF!</v>
      </c>
    </row>
    <row r="71" spans="1:31" ht="14.65" customHeight="1">
      <c r="D71" s="42"/>
      <c r="E71" s="42"/>
      <c r="F71" s="42"/>
      <c r="G71" s="42"/>
      <c r="H71" s="42"/>
      <c r="I71" s="42"/>
      <c r="J71" s="42"/>
      <c r="K71" s="42"/>
      <c r="L71" s="42"/>
      <c r="M71" s="42"/>
      <c r="N71" s="42"/>
      <c r="O71" s="42"/>
      <c r="P71" s="42"/>
      <c r="Q71" s="42"/>
      <c r="Z71" s="18"/>
      <c r="AA71" s="18"/>
    </row>
    <row r="72" spans="1:31" ht="14.65" customHeight="1">
      <c r="D72" s="43"/>
      <c r="E72" s="44" t="s">
        <v>323</v>
      </c>
      <c r="F72" s="43"/>
      <c r="G72" s="16"/>
      <c r="H72" s="16"/>
      <c r="I72" s="16"/>
      <c r="J72" s="16"/>
      <c r="K72" s="16"/>
      <c r="L72" s="16"/>
      <c r="M72" s="16"/>
      <c r="N72" s="16"/>
      <c r="O72" s="16"/>
      <c r="P72" s="16"/>
      <c r="Q72" s="16"/>
      <c r="Z72" s="42"/>
      <c r="AA72" s="42"/>
    </row>
    <row r="73" spans="1:31" ht="14.65" customHeight="1"/>
    <row r="74" spans="1:31" ht="14.65" customHeight="1"/>
    <row r="75" spans="1:31" ht="14.65" customHeight="1"/>
    <row r="76" spans="1:31" ht="14.65" customHeight="1"/>
    <row r="77" spans="1:31" ht="16.5" customHeight="1"/>
    <row r="78" spans="1:31" ht="14.65" customHeight="1"/>
    <row r="79" spans="1:31" ht="9.75" customHeight="1"/>
    <row r="80" spans="1:31" ht="14.65" customHeight="1"/>
  </sheetData>
  <mergeCells count="11">
    <mergeCell ref="D9:AA9"/>
    <mergeCell ref="D10:AA10"/>
    <mergeCell ref="D12:O12"/>
    <mergeCell ref="P12:Q12"/>
    <mergeCell ref="R12:Y12"/>
    <mergeCell ref="Z12:AA12"/>
    <mergeCell ref="R29:Y29"/>
    <mergeCell ref="R34:Y34"/>
    <mergeCell ref="R69:Y69"/>
    <mergeCell ref="D70:O70"/>
    <mergeCell ref="R70:Y70"/>
  </mergeCells>
  <phoneticPr fontId="10"/>
  <pageMargins left="0.70866141732283472" right="0.70866141732283472" top="0.39370078740157477" bottom="0.39370078740157477" header="0.51181102362204722" footer="0.51181102362204722"/>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topLeftCell="B1" zoomScale="85" zoomScaleNormal="85" zoomScaleSheetLayoutView="100" workbookViewId="0"/>
  </sheetViews>
  <sheetFormatPr defaultColWidth="9" defaultRowHeight="13.5"/>
  <cols>
    <col min="1" max="1" width="0" style="47" hidden="1" customWidth="1"/>
    <col min="2" max="2" width="0.625" style="6" customWidth="1"/>
    <col min="3" max="3" width="1.25" style="76" customWidth="1"/>
    <col min="4" max="12" width="2.125" style="76" customWidth="1"/>
    <col min="13" max="13" width="18.375" style="76" customWidth="1"/>
    <col min="14" max="14" width="21.625" style="76" bestFit="1" customWidth="1"/>
    <col min="15" max="15" width="2.5" style="76" customWidth="1"/>
    <col min="16" max="16" width="0.625" style="76" customWidth="1"/>
    <col min="17" max="17" width="9" style="6"/>
    <col min="18" max="18" width="0" style="6" hidden="1" customWidth="1"/>
    <col min="19" max="16384" width="9" style="6"/>
  </cols>
  <sheetData>
    <row r="1" spans="1:26">
      <c r="C1" s="76" t="s">
        <v>333</v>
      </c>
    </row>
    <row r="2" spans="1:26">
      <c r="C2" s="76" t="s">
        <v>334</v>
      </c>
    </row>
    <row r="3" spans="1:26">
      <c r="C3" s="76" t="s">
        <v>335</v>
      </c>
    </row>
    <row r="4" spans="1:26">
      <c r="C4" s="76" t="s">
        <v>476</v>
      </c>
    </row>
    <row r="5" spans="1:26">
      <c r="C5" s="76" t="s">
        <v>337</v>
      </c>
    </row>
    <row r="6" spans="1:26">
      <c r="C6" s="76" t="s">
        <v>338</v>
      </c>
    </row>
    <row r="7" spans="1:26">
      <c r="C7" s="76" t="s">
        <v>339</v>
      </c>
    </row>
    <row r="8" spans="1:26">
      <c r="A8" s="1"/>
      <c r="C8" s="45"/>
      <c r="D8" s="45"/>
      <c r="E8" s="45"/>
      <c r="F8" s="45"/>
      <c r="G8" s="45"/>
      <c r="H8" s="45"/>
      <c r="I8" s="45"/>
      <c r="J8" s="3"/>
      <c r="K8" s="3"/>
      <c r="L8" s="3"/>
      <c r="M8" s="3"/>
      <c r="N8" s="3"/>
      <c r="O8" s="3"/>
      <c r="P8" s="46"/>
    </row>
    <row r="9" spans="1:26" ht="24">
      <c r="C9" s="421" t="s">
        <v>481</v>
      </c>
      <c r="D9" s="421"/>
      <c r="E9" s="421"/>
      <c r="F9" s="421"/>
      <c r="G9" s="421"/>
      <c r="H9" s="421"/>
      <c r="I9" s="421"/>
      <c r="J9" s="421"/>
      <c r="K9" s="421"/>
      <c r="L9" s="421"/>
      <c r="M9" s="421"/>
      <c r="N9" s="421"/>
      <c r="O9" s="421"/>
      <c r="P9" s="48"/>
    </row>
    <row r="10" spans="1:26" ht="17.25">
      <c r="C10" s="422" t="s">
        <v>350</v>
      </c>
      <c r="D10" s="422"/>
      <c r="E10" s="422"/>
      <c r="F10" s="422"/>
      <c r="G10" s="422"/>
      <c r="H10" s="422"/>
      <c r="I10" s="422"/>
      <c r="J10" s="422"/>
      <c r="K10" s="422"/>
      <c r="L10" s="422"/>
      <c r="M10" s="422"/>
      <c r="N10" s="422"/>
      <c r="O10" s="422"/>
      <c r="P10" s="48"/>
    </row>
    <row r="11" spans="1:26" ht="17.25">
      <c r="C11" s="422" t="s">
        <v>351</v>
      </c>
      <c r="D11" s="422"/>
      <c r="E11" s="422"/>
      <c r="F11" s="422"/>
      <c r="G11" s="422"/>
      <c r="H11" s="422"/>
      <c r="I11" s="422"/>
      <c r="J11" s="422"/>
      <c r="K11" s="422"/>
      <c r="L11" s="422"/>
      <c r="M11" s="422"/>
      <c r="N11" s="422"/>
      <c r="O11" s="422"/>
      <c r="P11" s="48"/>
    </row>
    <row r="12" spans="1:26" ht="18" thickBot="1">
      <c r="C12" s="49"/>
      <c r="D12" s="48"/>
      <c r="E12" s="48"/>
      <c r="F12" s="48"/>
      <c r="G12" s="48"/>
      <c r="H12" s="48"/>
      <c r="I12" s="48"/>
      <c r="J12" s="48"/>
      <c r="K12" s="48"/>
      <c r="L12" s="48"/>
      <c r="M12" s="50"/>
      <c r="N12" s="48"/>
      <c r="O12" s="50" t="s">
        <v>345</v>
      </c>
      <c r="P12" s="48"/>
    </row>
    <row r="13" spans="1:26" ht="18" thickBot="1">
      <c r="A13" s="47" t="s">
        <v>314</v>
      </c>
      <c r="C13" s="423" t="s">
        <v>0</v>
      </c>
      <c r="D13" s="424"/>
      <c r="E13" s="424"/>
      <c r="F13" s="424"/>
      <c r="G13" s="424"/>
      <c r="H13" s="424"/>
      <c r="I13" s="424"/>
      <c r="J13" s="424"/>
      <c r="K13" s="424"/>
      <c r="L13" s="424"/>
      <c r="M13" s="424"/>
      <c r="N13" s="425" t="s">
        <v>316</v>
      </c>
      <c r="O13" s="426"/>
      <c r="P13" s="48"/>
    </row>
    <row r="14" spans="1:26">
      <c r="A14" s="47" t="s">
        <v>135</v>
      </c>
      <c r="C14" s="51"/>
      <c r="D14" s="52" t="s">
        <v>136</v>
      </c>
      <c r="E14" s="52"/>
      <c r="F14" s="53"/>
      <c r="G14" s="52"/>
      <c r="H14" s="52"/>
      <c r="I14" s="52"/>
      <c r="J14" s="52"/>
      <c r="K14" s="53"/>
      <c r="L14" s="53"/>
      <c r="M14" s="53"/>
      <c r="N14" s="54">
        <v>3479665</v>
      </c>
      <c r="O14" s="55" t="s">
        <v>355</v>
      </c>
      <c r="P14" s="317"/>
      <c r="R14" s="6">
        <f>IF(AND(R15="-",R30="-"),"-",SUM(R15,R30))</f>
        <v>3479664960</v>
      </c>
      <c r="Z14" s="318"/>
    </row>
    <row r="15" spans="1:26">
      <c r="A15" s="47" t="s">
        <v>137</v>
      </c>
      <c r="C15" s="51"/>
      <c r="D15" s="52"/>
      <c r="E15" s="52" t="s">
        <v>138</v>
      </c>
      <c r="F15" s="52"/>
      <c r="G15" s="52"/>
      <c r="H15" s="52"/>
      <c r="I15" s="52"/>
      <c r="J15" s="52"/>
      <c r="K15" s="53"/>
      <c r="L15" s="53"/>
      <c r="M15" s="53"/>
      <c r="N15" s="54">
        <v>1834284</v>
      </c>
      <c r="O15" s="56"/>
      <c r="P15" s="317"/>
      <c r="R15" s="6">
        <f>IF(COUNTIF(R16:R29,"-")=COUNTA(R16:R29),"-",SUM(R16,R21,R26))</f>
        <v>1834284448</v>
      </c>
      <c r="Z15" s="318"/>
    </row>
    <row r="16" spans="1:26">
      <c r="A16" s="47" t="s">
        <v>139</v>
      </c>
      <c r="C16" s="51"/>
      <c r="D16" s="52"/>
      <c r="E16" s="52"/>
      <c r="F16" s="52" t="s">
        <v>140</v>
      </c>
      <c r="G16" s="52"/>
      <c r="H16" s="52"/>
      <c r="I16" s="52"/>
      <c r="J16" s="52"/>
      <c r="K16" s="53"/>
      <c r="L16" s="53"/>
      <c r="M16" s="53"/>
      <c r="N16" s="54">
        <v>85958</v>
      </c>
      <c r="O16" s="56"/>
      <c r="P16" s="317"/>
      <c r="R16" s="6">
        <f>IF(COUNTIF(R17:R20,"-")=COUNTA(R17:R20),"-",SUM(R17:R20))</f>
        <v>85958053</v>
      </c>
      <c r="Z16" s="318"/>
    </row>
    <row r="17" spans="1:26">
      <c r="A17" s="47" t="s">
        <v>141</v>
      </c>
      <c r="C17" s="51"/>
      <c r="D17" s="52"/>
      <c r="E17" s="52"/>
      <c r="F17" s="52"/>
      <c r="G17" s="52" t="s">
        <v>142</v>
      </c>
      <c r="H17" s="52"/>
      <c r="I17" s="52"/>
      <c r="J17" s="52"/>
      <c r="K17" s="53"/>
      <c r="L17" s="53"/>
      <c r="M17" s="53"/>
      <c r="N17" s="54">
        <v>586036</v>
      </c>
      <c r="O17" s="56"/>
      <c r="P17" s="317"/>
      <c r="R17" s="6">
        <v>586036096</v>
      </c>
      <c r="Z17" s="318"/>
    </row>
    <row r="18" spans="1:26">
      <c r="A18" s="47" t="s">
        <v>143</v>
      </c>
      <c r="C18" s="51"/>
      <c r="D18" s="52"/>
      <c r="E18" s="52"/>
      <c r="F18" s="52"/>
      <c r="G18" s="52" t="s">
        <v>144</v>
      </c>
      <c r="H18" s="52"/>
      <c r="I18" s="52"/>
      <c r="J18" s="52"/>
      <c r="K18" s="53"/>
      <c r="L18" s="53"/>
      <c r="M18" s="53"/>
      <c r="N18" s="54">
        <v>32182</v>
      </c>
      <c r="O18" s="56"/>
      <c r="P18" s="317"/>
      <c r="R18" s="6">
        <v>32182316</v>
      </c>
      <c r="Z18" s="318"/>
    </row>
    <row r="19" spans="1:26">
      <c r="A19" s="47" t="s">
        <v>145</v>
      </c>
      <c r="C19" s="51"/>
      <c r="D19" s="52"/>
      <c r="E19" s="52"/>
      <c r="F19" s="52"/>
      <c r="G19" s="52" t="s">
        <v>146</v>
      </c>
      <c r="H19" s="52"/>
      <c r="I19" s="52"/>
      <c r="J19" s="52"/>
      <c r="K19" s="53"/>
      <c r="L19" s="53"/>
      <c r="M19" s="53"/>
      <c r="N19" s="54">
        <v>-569127</v>
      </c>
      <c r="O19" s="56"/>
      <c r="P19" s="317"/>
      <c r="R19" s="6">
        <v>-569126943</v>
      </c>
      <c r="Z19" s="318"/>
    </row>
    <row r="20" spans="1:26">
      <c r="A20" s="47" t="s">
        <v>147</v>
      </c>
      <c r="C20" s="51"/>
      <c r="D20" s="52"/>
      <c r="E20" s="52"/>
      <c r="F20" s="52"/>
      <c r="G20" s="52" t="s">
        <v>35</v>
      </c>
      <c r="H20" s="52"/>
      <c r="I20" s="52"/>
      <c r="J20" s="52"/>
      <c r="K20" s="53"/>
      <c r="L20" s="53"/>
      <c r="M20" s="53"/>
      <c r="N20" s="54">
        <v>36867</v>
      </c>
      <c r="O20" s="56"/>
      <c r="P20" s="317"/>
      <c r="R20" s="6">
        <v>36866584</v>
      </c>
      <c r="Z20" s="318"/>
    </row>
    <row r="21" spans="1:26">
      <c r="A21" s="47" t="s">
        <v>148</v>
      </c>
      <c r="C21" s="51"/>
      <c r="D21" s="52"/>
      <c r="E21" s="52"/>
      <c r="F21" s="52" t="s">
        <v>149</v>
      </c>
      <c r="G21" s="52"/>
      <c r="H21" s="52"/>
      <c r="I21" s="52"/>
      <c r="J21" s="52"/>
      <c r="K21" s="53"/>
      <c r="L21" s="53"/>
      <c r="M21" s="53"/>
      <c r="N21" s="54">
        <v>1708563</v>
      </c>
      <c r="O21" s="56"/>
      <c r="P21" s="317"/>
      <c r="R21" s="6">
        <f>IF(COUNTIF(R22:R25,"-")=COUNTA(R22:R25),"-",SUM(R22:R25))</f>
        <v>1708562595</v>
      </c>
      <c r="Z21" s="318"/>
    </row>
    <row r="22" spans="1:26">
      <c r="A22" s="47" t="s">
        <v>150</v>
      </c>
      <c r="C22" s="51"/>
      <c r="D22" s="52"/>
      <c r="E22" s="52"/>
      <c r="F22" s="52"/>
      <c r="G22" s="52" t="s">
        <v>151</v>
      </c>
      <c r="H22" s="52"/>
      <c r="I22" s="52"/>
      <c r="J22" s="52"/>
      <c r="K22" s="53"/>
      <c r="L22" s="53"/>
      <c r="M22" s="53"/>
      <c r="N22" s="54">
        <v>640111</v>
      </c>
      <c r="O22" s="56"/>
      <c r="P22" s="317"/>
      <c r="R22" s="6">
        <v>640110746</v>
      </c>
      <c r="Z22" s="318"/>
    </row>
    <row r="23" spans="1:26">
      <c r="A23" s="47" t="s">
        <v>152</v>
      </c>
      <c r="C23" s="51"/>
      <c r="D23" s="52"/>
      <c r="E23" s="52"/>
      <c r="F23" s="52"/>
      <c r="G23" s="52" t="s">
        <v>153</v>
      </c>
      <c r="H23" s="52"/>
      <c r="I23" s="52"/>
      <c r="J23" s="52"/>
      <c r="K23" s="53"/>
      <c r="L23" s="53"/>
      <c r="M23" s="53"/>
      <c r="N23" s="54">
        <v>33913</v>
      </c>
      <c r="O23" s="56"/>
      <c r="P23" s="317"/>
      <c r="R23" s="6">
        <v>33913020</v>
      </c>
      <c r="Z23" s="318"/>
    </row>
    <row r="24" spans="1:26">
      <c r="A24" s="47" t="s">
        <v>154</v>
      </c>
      <c r="C24" s="51"/>
      <c r="D24" s="52"/>
      <c r="E24" s="52"/>
      <c r="F24" s="52"/>
      <c r="G24" s="52" t="s">
        <v>155</v>
      </c>
      <c r="H24" s="52"/>
      <c r="I24" s="52"/>
      <c r="J24" s="52"/>
      <c r="K24" s="53"/>
      <c r="L24" s="53"/>
      <c r="M24" s="53"/>
      <c r="N24" s="54">
        <v>1034539</v>
      </c>
      <c r="O24" s="56"/>
      <c r="P24" s="317"/>
      <c r="R24" s="6">
        <v>1034538829</v>
      </c>
      <c r="Z24" s="318"/>
    </row>
    <row r="25" spans="1:26">
      <c r="A25" s="47" t="s">
        <v>156</v>
      </c>
      <c r="C25" s="51"/>
      <c r="D25" s="52"/>
      <c r="E25" s="52"/>
      <c r="F25" s="52"/>
      <c r="G25" s="52" t="s">
        <v>35</v>
      </c>
      <c r="H25" s="52"/>
      <c r="I25" s="52"/>
      <c r="J25" s="52"/>
      <c r="K25" s="53"/>
      <c r="L25" s="53"/>
      <c r="M25" s="53"/>
      <c r="N25" s="54" t="s">
        <v>352</v>
      </c>
      <c r="O25" s="56"/>
      <c r="P25" s="317"/>
      <c r="R25" s="6" t="s">
        <v>11</v>
      </c>
      <c r="Z25" s="318"/>
    </row>
    <row r="26" spans="1:26">
      <c r="A26" s="47" t="s">
        <v>157</v>
      </c>
      <c r="C26" s="51"/>
      <c r="D26" s="52"/>
      <c r="E26" s="52"/>
      <c r="F26" s="52" t="s">
        <v>158</v>
      </c>
      <c r="G26" s="52"/>
      <c r="H26" s="52"/>
      <c r="I26" s="52"/>
      <c r="J26" s="52"/>
      <c r="K26" s="53"/>
      <c r="L26" s="53"/>
      <c r="M26" s="53"/>
      <c r="N26" s="54">
        <v>39764</v>
      </c>
      <c r="O26" s="56" t="s">
        <v>355</v>
      </c>
      <c r="P26" s="317"/>
      <c r="R26" s="6">
        <f>IF(COUNTIF(R27:R29,"-")=COUNTA(R27:R29),"-",SUM(R27:R29))</f>
        <v>39763800</v>
      </c>
      <c r="Z26" s="318"/>
    </row>
    <row r="27" spans="1:26">
      <c r="A27" s="47" t="s">
        <v>159</v>
      </c>
      <c r="C27" s="51"/>
      <c r="D27" s="52"/>
      <c r="E27" s="52"/>
      <c r="F27" s="53"/>
      <c r="G27" s="53" t="s">
        <v>160</v>
      </c>
      <c r="H27" s="53"/>
      <c r="I27" s="52"/>
      <c r="J27" s="52"/>
      <c r="K27" s="53"/>
      <c r="L27" s="53"/>
      <c r="M27" s="53"/>
      <c r="N27" s="54">
        <v>19258</v>
      </c>
      <c r="O27" s="56"/>
      <c r="P27" s="317"/>
      <c r="R27" s="6">
        <v>19258435</v>
      </c>
      <c r="Z27" s="318"/>
    </row>
    <row r="28" spans="1:26">
      <c r="A28" s="47" t="s">
        <v>161</v>
      </c>
      <c r="C28" s="51"/>
      <c r="D28" s="52"/>
      <c r="E28" s="52"/>
      <c r="F28" s="53"/>
      <c r="G28" s="52" t="s">
        <v>162</v>
      </c>
      <c r="H28" s="52"/>
      <c r="I28" s="52"/>
      <c r="J28" s="52"/>
      <c r="K28" s="53"/>
      <c r="L28" s="53"/>
      <c r="M28" s="53"/>
      <c r="N28" s="54" t="s">
        <v>352</v>
      </c>
      <c r="O28" s="56"/>
      <c r="P28" s="317"/>
      <c r="R28" s="6" t="s">
        <v>11</v>
      </c>
      <c r="Z28" s="318"/>
    </row>
    <row r="29" spans="1:26">
      <c r="A29" s="47" t="s">
        <v>163</v>
      </c>
      <c r="C29" s="51"/>
      <c r="D29" s="52"/>
      <c r="E29" s="52"/>
      <c r="F29" s="53"/>
      <c r="G29" s="52" t="s">
        <v>35</v>
      </c>
      <c r="H29" s="52"/>
      <c r="I29" s="52"/>
      <c r="J29" s="52"/>
      <c r="K29" s="53"/>
      <c r="L29" s="53"/>
      <c r="M29" s="53"/>
      <c r="N29" s="54">
        <v>20505</v>
      </c>
      <c r="O29" s="56"/>
      <c r="P29" s="317"/>
      <c r="R29" s="6">
        <v>20505365</v>
      </c>
      <c r="Z29" s="318"/>
    </row>
    <row r="30" spans="1:26">
      <c r="A30" s="47" t="s">
        <v>164</v>
      </c>
      <c r="C30" s="51"/>
      <c r="D30" s="52"/>
      <c r="E30" s="53" t="s">
        <v>165</v>
      </c>
      <c r="F30" s="53"/>
      <c r="G30" s="52"/>
      <c r="H30" s="52"/>
      <c r="I30" s="52"/>
      <c r="J30" s="52"/>
      <c r="K30" s="53"/>
      <c r="L30" s="53"/>
      <c r="M30" s="53"/>
      <c r="N30" s="54">
        <v>1645381</v>
      </c>
      <c r="O30" s="56" t="s">
        <v>355</v>
      </c>
      <c r="P30" s="317"/>
      <c r="R30" s="6">
        <f>IF(COUNTIF(R31:R34,"-")=COUNTA(R31:R34),"-",SUM(R31:R34))</f>
        <v>1645380512</v>
      </c>
      <c r="Z30" s="318"/>
    </row>
    <row r="31" spans="1:26">
      <c r="A31" s="47" t="s">
        <v>166</v>
      </c>
      <c r="C31" s="51"/>
      <c r="D31" s="52"/>
      <c r="E31" s="52"/>
      <c r="F31" s="52" t="s">
        <v>167</v>
      </c>
      <c r="G31" s="52"/>
      <c r="H31" s="52"/>
      <c r="I31" s="52"/>
      <c r="J31" s="52"/>
      <c r="K31" s="53"/>
      <c r="L31" s="53"/>
      <c r="M31" s="53"/>
      <c r="N31" s="54">
        <v>1184476</v>
      </c>
      <c r="O31" s="56"/>
      <c r="P31" s="317"/>
      <c r="R31" s="6">
        <v>1184476123</v>
      </c>
      <c r="Z31" s="318"/>
    </row>
    <row r="32" spans="1:26">
      <c r="A32" s="47" t="s">
        <v>168</v>
      </c>
      <c r="C32" s="51"/>
      <c r="D32" s="52"/>
      <c r="E32" s="52"/>
      <c r="F32" s="52" t="s">
        <v>169</v>
      </c>
      <c r="G32" s="52"/>
      <c r="H32" s="52"/>
      <c r="I32" s="52"/>
      <c r="J32" s="52"/>
      <c r="K32" s="53"/>
      <c r="L32" s="53"/>
      <c r="M32" s="53"/>
      <c r="N32" s="54">
        <v>110461</v>
      </c>
      <c r="O32" s="56"/>
      <c r="P32" s="317"/>
      <c r="R32" s="6">
        <v>110461391</v>
      </c>
      <c r="Z32" s="318"/>
    </row>
    <row r="33" spans="1:26">
      <c r="A33" s="47" t="s">
        <v>170</v>
      </c>
      <c r="C33" s="51"/>
      <c r="D33" s="52"/>
      <c r="E33" s="52"/>
      <c r="F33" s="52" t="s">
        <v>171</v>
      </c>
      <c r="G33" s="52"/>
      <c r="H33" s="52"/>
      <c r="I33" s="52"/>
      <c r="J33" s="52"/>
      <c r="K33" s="53"/>
      <c r="L33" s="53"/>
      <c r="M33" s="53"/>
      <c r="N33" s="54">
        <v>338219</v>
      </c>
      <c r="O33" s="56"/>
      <c r="P33" s="317"/>
      <c r="R33" s="6">
        <v>338219140</v>
      </c>
      <c r="Z33" s="318"/>
    </row>
    <row r="34" spans="1:26">
      <c r="A34" s="47" t="s">
        <v>172</v>
      </c>
      <c r="C34" s="51"/>
      <c r="D34" s="52"/>
      <c r="E34" s="52"/>
      <c r="F34" s="52" t="s">
        <v>35</v>
      </c>
      <c r="G34" s="52"/>
      <c r="H34" s="52"/>
      <c r="I34" s="52"/>
      <c r="J34" s="52"/>
      <c r="K34" s="53"/>
      <c r="L34" s="53"/>
      <c r="M34" s="53"/>
      <c r="N34" s="54">
        <v>12224</v>
      </c>
      <c r="O34" s="56"/>
      <c r="P34" s="317"/>
      <c r="R34" s="6">
        <v>12223858</v>
      </c>
      <c r="Z34" s="318"/>
    </row>
    <row r="35" spans="1:26">
      <c r="A35" s="47" t="s">
        <v>173</v>
      </c>
      <c r="C35" s="51"/>
      <c r="D35" s="52" t="s">
        <v>174</v>
      </c>
      <c r="E35" s="52"/>
      <c r="F35" s="52"/>
      <c r="G35" s="52"/>
      <c r="H35" s="52"/>
      <c r="I35" s="52"/>
      <c r="J35" s="52"/>
      <c r="K35" s="53"/>
      <c r="L35" s="53"/>
      <c r="M35" s="53"/>
      <c r="N35" s="54">
        <v>437479</v>
      </c>
      <c r="O35" s="56" t="s">
        <v>355</v>
      </c>
      <c r="P35" s="317"/>
      <c r="R35" s="6">
        <f>IF(COUNTIF(R36:R37,"-")=COUNTA(R36:R37),"-",SUM(R36:R37))</f>
        <v>437479196</v>
      </c>
      <c r="Z35" s="318"/>
    </row>
    <row r="36" spans="1:26">
      <c r="A36" s="47" t="s">
        <v>175</v>
      </c>
      <c r="C36" s="51"/>
      <c r="D36" s="52"/>
      <c r="E36" s="52" t="s">
        <v>176</v>
      </c>
      <c r="F36" s="52"/>
      <c r="G36" s="52"/>
      <c r="H36" s="52"/>
      <c r="I36" s="52"/>
      <c r="J36" s="52"/>
      <c r="K36" s="57"/>
      <c r="L36" s="57"/>
      <c r="M36" s="57"/>
      <c r="N36" s="54">
        <v>115787</v>
      </c>
      <c r="O36" s="56"/>
      <c r="P36" s="317"/>
      <c r="R36" s="6">
        <v>115786694</v>
      </c>
      <c r="Z36" s="318"/>
    </row>
    <row r="37" spans="1:26">
      <c r="A37" s="47" t="s">
        <v>177</v>
      </c>
      <c r="C37" s="51"/>
      <c r="D37" s="52"/>
      <c r="E37" s="52" t="s">
        <v>35</v>
      </c>
      <c r="F37" s="52"/>
      <c r="G37" s="53"/>
      <c r="H37" s="52"/>
      <c r="I37" s="52"/>
      <c r="J37" s="52"/>
      <c r="K37" s="57"/>
      <c r="L37" s="57"/>
      <c r="M37" s="57"/>
      <c r="N37" s="54">
        <v>321693</v>
      </c>
      <c r="O37" s="56"/>
      <c r="P37" s="317"/>
      <c r="R37" s="6">
        <v>321692502</v>
      </c>
      <c r="Z37" s="318"/>
    </row>
    <row r="38" spans="1:26">
      <c r="A38" s="47" t="s">
        <v>133</v>
      </c>
      <c r="C38" s="58" t="s">
        <v>134</v>
      </c>
      <c r="D38" s="59"/>
      <c r="E38" s="59"/>
      <c r="F38" s="59"/>
      <c r="G38" s="59"/>
      <c r="H38" s="59"/>
      <c r="I38" s="59"/>
      <c r="J38" s="59"/>
      <c r="K38" s="60"/>
      <c r="L38" s="60"/>
      <c r="M38" s="60"/>
      <c r="N38" s="61">
        <v>-3042186</v>
      </c>
      <c r="O38" s="62"/>
      <c r="P38" s="317"/>
      <c r="R38" s="6">
        <f>IF(COUNTIF(R14:R35,"-")=COUNTA(R14:R35),"-",SUM(R35)-SUM(R14))</f>
        <v>-3042185764</v>
      </c>
      <c r="Z38" s="318"/>
    </row>
    <row r="39" spans="1:26">
      <c r="A39" s="47" t="s">
        <v>180</v>
      </c>
      <c r="C39" s="51"/>
      <c r="D39" s="52" t="s">
        <v>181</v>
      </c>
      <c r="E39" s="52"/>
      <c r="F39" s="53"/>
      <c r="G39" s="52"/>
      <c r="H39" s="52"/>
      <c r="I39" s="52"/>
      <c r="J39" s="52"/>
      <c r="K39" s="53"/>
      <c r="L39" s="53"/>
      <c r="M39" s="53"/>
      <c r="N39" s="54">
        <v>81851</v>
      </c>
      <c r="O39" s="55" t="s">
        <v>355</v>
      </c>
      <c r="P39" s="317"/>
      <c r="R39" s="6">
        <f>IF(COUNTIF(R40:R44,"-")=COUNTA(R40:R44),"-",SUM(R40:R44))</f>
        <v>81851442</v>
      </c>
      <c r="Z39" s="318"/>
    </row>
    <row r="40" spans="1:26">
      <c r="A40" s="47" t="s">
        <v>182</v>
      </c>
      <c r="C40" s="51"/>
      <c r="D40" s="52"/>
      <c r="E40" s="53" t="s">
        <v>183</v>
      </c>
      <c r="F40" s="53"/>
      <c r="G40" s="52"/>
      <c r="H40" s="52"/>
      <c r="I40" s="52"/>
      <c r="J40" s="52"/>
      <c r="K40" s="53"/>
      <c r="L40" s="53"/>
      <c r="M40" s="53"/>
      <c r="N40" s="54">
        <v>62609</v>
      </c>
      <c r="O40" s="56"/>
      <c r="P40" s="317"/>
      <c r="R40" s="6">
        <v>62608700</v>
      </c>
      <c r="Z40" s="318"/>
    </row>
    <row r="41" spans="1:26">
      <c r="A41" s="47" t="s">
        <v>184</v>
      </c>
      <c r="C41" s="51"/>
      <c r="D41" s="52"/>
      <c r="E41" s="53" t="s">
        <v>185</v>
      </c>
      <c r="F41" s="53"/>
      <c r="G41" s="52"/>
      <c r="H41" s="52"/>
      <c r="I41" s="52"/>
      <c r="J41" s="52"/>
      <c r="K41" s="53"/>
      <c r="L41" s="53"/>
      <c r="M41" s="53"/>
      <c r="N41" s="54">
        <v>19243</v>
      </c>
      <c r="O41" s="56"/>
      <c r="P41" s="317"/>
      <c r="R41" s="6">
        <v>19242742</v>
      </c>
      <c r="Z41" s="318"/>
    </row>
    <row r="42" spans="1:26">
      <c r="A42" s="47" t="s">
        <v>186</v>
      </c>
      <c r="C42" s="51"/>
      <c r="D42" s="52"/>
      <c r="E42" s="53" t="s">
        <v>187</v>
      </c>
      <c r="F42" s="53"/>
      <c r="G42" s="52"/>
      <c r="H42" s="53"/>
      <c r="I42" s="52"/>
      <c r="J42" s="52"/>
      <c r="K42" s="53"/>
      <c r="L42" s="53"/>
      <c r="M42" s="53"/>
      <c r="N42" s="54" t="s">
        <v>352</v>
      </c>
      <c r="O42" s="56"/>
      <c r="P42" s="317"/>
      <c r="R42" s="6" t="s">
        <v>11</v>
      </c>
      <c r="Z42" s="318"/>
    </row>
    <row r="43" spans="1:26">
      <c r="A43" s="47" t="s">
        <v>188</v>
      </c>
      <c r="C43" s="51"/>
      <c r="D43" s="52"/>
      <c r="E43" s="52" t="s">
        <v>189</v>
      </c>
      <c r="F43" s="52"/>
      <c r="G43" s="52"/>
      <c r="H43" s="52"/>
      <c r="I43" s="52"/>
      <c r="J43" s="52"/>
      <c r="K43" s="53"/>
      <c r="L43" s="53"/>
      <c r="M43" s="53"/>
      <c r="N43" s="54" t="s">
        <v>352</v>
      </c>
      <c r="O43" s="56"/>
      <c r="P43" s="317"/>
      <c r="R43" s="6" t="s">
        <v>11</v>
      </c>
      <c r="Z43" s="318"/>
    </row>
    <row r="44" spans="1:26">
      <c r="A44" s="47" t="s">
        <v>190</v>
      </c>
      <c r="C44" s="51"/>
      <c r="D44" s="52"/>
      <c r="E44" s="52" t="s">
        <v>35</v>
      </c>
      <c r="F44" s="52"/>
      <c r="G44" s="52"/>
      <c r="H44" s="52"/>
      <c r="I44" s="52"/>
      <c r="J44" s="52"/>
      <c r="K44" s="53"/>
      <c r="L44" s="53"/>
      <c r="M44" s="53"/>
      <c r="N44" s="54" t="s">
        <v>352</v>
      </c>
      <c r="O44" s="56"/>
      <c r="P44" s="317"/>
      <c r="R44" s="6" t="s">
        <v>11</v>
      </c>
      <c r="Z44" s="318"/>
    </row>
    <row r="45" spans="1:26">
      <c r="A45" s="47" t="s">
        <v>191</v>
      </c>
      <c r="C45" s="51"/>
      <c r="D45" s="52" t="s">
        <v>192</v>
      </c>
      <c r="E45" s="52"/>
      <c r="F45" s="52"/>
      <c r="G45" s="52"/>
      <c r="H45" s="52"/>
      <c r="I45" s="52"/>
      <c r="J45" s="52"/>
      <c r="K45" s="57"/>
      <c r="L45" s="57"/>
      <c r="M45" s="57"/>
      <c r="N45" s="54">
        <v>15679</v>
      </c>
      <c r="O45" s="55"/>
      <c r="P45" s="317"/>
      <c r="R45" s="6">
        <f>IF(COUNTIF(R46:R47,"-")=COUNTA(R46:R47),"-",SUM(R46:R47))</f>
        <v>15679271</v>
      </c>
      <c r="Z45" s="318"/>
    </row>
    <row r="46" spans="1:26">
      <c r="A46" s="47" t="s">
        <v>193</v>
      </c>
      <c r="C46" s="51"/>
      <c r="D46" s="52"/>
      <c r="E46" s="52" t="s">
        <v>194</v>
      </c>
      <c r="F46" s="52"/>
      <c r="G46" s="52"/>
      <c r="H46" s="52"/>
      <c r="I46" s="52"/>
      <c r="J46" s="52"/>
      <c r="K46" s="57"/>
      <c r="L46" s="57"/>
      <c r="M46" s="57"/>
      <c r="N46" s="54">
        <v>15679</v>
      </c>
      <c r="O46" s="56"/>
      <c r="P46" s="317"/>
      <c r="R46" s="6">
        <v>15679271</v>
      </c>
      <c r="Z46" s="318"/>
    </row>
    <row r="47" spans="1:26" ht="14.25" thickBot="1">
      <c r="A47" s="47" t="s">
        <v>195</v>
      </c>
      <c r="C47" s="51"/>
      <c r="D47" s="52"/>
      <c r="E47" s="52" t="s">
        <v>35</v>
      </c>
      <c r="F47" s="52"/>
      <c r="G47" s="52"/>
      <c r="H47" s="52"/>
      <c r="I47" s="52"/>
      <c r="J47" s="52"/>
      <c r="K47" s="57"/>
      <c r="L47" s="57"/>
      <c r="M47" s="57"/>
      <c r="N47" s="54" t="s">
        <v>352</v>
      </c>
      <c r="O47" s="56"/>
      <c r="P47" s="317"/>
      <c r="R47" s="6" t="s">
        <v>11</v>
      </c>
      <c r="Z47" s="318"/>
    </row>
    <row r="48" spans="1:26" ht="14.25" thickBot="1">
      <c r="A48" s="47" t="s">
        <v>178</v>
      </c>
      <c r="C48" s="63" t="s">
        <v>179</v>
      </c>
      <c r="D48" s="64"/>
      <c r="E48" s="64"/>
      <c r="F48" s="64"/>
      <c r="G48" s="64"/>
      <c r="H48" s="64"/>
      <c r="I48" s="64"/>
      <c r="J48" s="64"/>
      <c r="K48" s="65"/>
      <c r="L48" s="65"/>
      <c r="M48" s="65"/>
      <c r="N48" s="66">
        <v>-3108358</v>
      </c>
      <c r="O48" s="67"/>
      <c r="P48" s="317"/>
      <c r="R48" s="6">
        <f>IF(COUNTIF(R38:R47,"-")=COUNTA(R38:R47),"-",SUM(R38,R45)-SUM(R39))</f>
        <v>-3108357935</v>
      </c>
      <c r="Z48" s="318"/>
    </row>
    <row r="49" spans="1:12" s="69" customFormat="1" ht="3.75" customHeight="1">
      <c r="A49" s="68"/>
      <c r="C49" s="70"/>
      <c r="D49" s="70"/>
      <c r="E49" s="71"/>
      <c r="F49" s="71"/>
      <c r="G49" s="71"/>
      <c r="H49" s="71"/>
      <c r="I49" s="71"/>
      <c r="J49" s="72"/>
      <c r="K49" s="72"/>
      <c r="L49" s="72"/>
    </row>
    <row r="50" spans="1:12" s="69" customFormat="1" ht="15.6" customHeight="1">
      <c r="A50" s="68"/>
      <c r="C50" s="73"/>
      <c r="D50" s="73" t="s">
        <v>323</v>
      </c>
      <c r="E50" s="74"/>
      <c r="F50" s="74"/>
      <c r="G50" s="74"/>
      <c r="H50" s="74"/>
      <c r="I50" s="74"/>
      <c r="J50" s="75"/>
      <c r="K50" s="75"/>
      <c r="L50" s="75"/>
    </row>
  </sheetData>
  <mergeCells count="5">
    <mergeCell ref="C9:O9"/>
    <mergeCell ref="C10:O10"/>
    <mergeCell ref="C11:O11"/>
    <mergeCell ref="C13:M13"/>
    <mergeCell ref="N13:O13"/>
  </mergeCells>
  <phoneticPr fontId="10"/>
  <pageMargins left="0.7" right="0.7" top="0.39370078740157477" bottom="0.39370078740157477" header="0.51181102362204722" footer="0.51181102362204722"/>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showGridLines="0" topLeftCell="B1" zoomScale="85" zoomScaleNormal="85" zoomScaleSheetLayoutView="100" workbookViewId="0"/>
  </sheetViews>
  <sheetFormatPr defaultColWidth="9" defaultRowHeight="12.75"/>
  <cols>
    <col min="1" max="1" width="0" style="77" hidden="1" customWidth="1"/>
    <col min="2" max="2" width="1.125" style="79" customWidth="1"/>
    <col min="3" max="3" width="1.625" style="79" customWidth="1"/>
    <col min="4" max="9" width="2" style="79" customWidth="1"/>
    <col min="10" max="10" width="15.375" style="79" customWidth="1"/>
    <col min="11" max="11" width="21.625" style="79" bestFit="1" customWidth="1"/>
    <col min="12" max="12" width="3" style="79" bestFit="1" customWidth="1"/>
    <col min="13" max="13" width="21.625" style="79" bestFit="1" customWidth="1"/>
    <col min="14" max="14" width="3" style="79" bestFit="1" customWidth="1"/>
    <col min="15" max="15" width="21.625" style="79" bestFit="1" customWidth="1"/>
    <col min="16" max="16" width="3" style="79" bestFit="1" customWidth="1"/>
    <col min="17" max="17" width="21.625" style="79" hidden="1" customWidth="1"/>
    <col min="18" max="18" width="3" style="79" hidden="1" customWidth="1"/>
    <col min="19" max="19" width="1" style="79" customWidth="1"/>
    <col min="20" max="20" width="9" style="79"/>
    <col min="21" max="24" width="0" style="79" hidden="1" customWidth="1"/>
    <col min="25" max="16384" width="9" style="79"/>
  </cols>
  <sheetData>
    <row r="1" spans="1:24">
      <c r="C1" s="79" t="s">
        <v>333</v>
      </c>
    </row>
    <row r="2" spans="1:24">
      <c r="C2" s="79" t="s">
        <v>334</v>
      </c>
    </row>
    <row r="3" spans="1:24">
      <c r="C3" s="79" t="s">
        <v>335</v>
      </c>
    </row>
    <row r="4" spans="1:24">
      <c r="C4" s="79" t="s">
        <v>476</v>
      </c>
    </row>
    <row r="5" spans="1:24">
      <c r="C5" s="79" t="s">
        <v>337</v>
      </c>
    </row>
    <row r="6" spans="1:24">
      <c r="C6" s="79" t="s">
        <v>338</v>
      </c>
    </row>
    <row r="7" spans="1:24">
      <c r="C7" s="79" t="s">
        <v>339</v>
      </c>
    </row>
    <row r="9" spans="1:24" ht="24">
      <c r="B9" s="78"/>
      <c r="C9" s="445" t="s">
        <v>482</v>
      </c>
      <c r="D9" s="445"/>
      <c r="E9" s="445"/>
      <c r="F9" s="445"/>
      <c r="G9" s="445"/>
      <c r="H9" s="445"/>
      <c r="I9" s="445"/>
      <c r="J9" s="445"/>
      <c r="K9" s="445"/>
      <c r="L9" s="445"/>
      <c r="M9" s="445"/>
      <c r="N9" s="445"/>
      <c r="O9" s="445"/>
      <c r="P9" s="445"/>
      <c r="Q9" s="445"/>
      <c r="R9" s="445"/>
    </row>
    <row r="10" spans="1:24" ht="17.25">
      <c r="B10" s="80"/>
      <c r="C10" s="446" t="s">
        <v>350</v>
      </c>
      <c r="D10" s="446"/>
      <c r="E10" s="446"/>
      <c r="F10" s="446"/>
      <c r="G10" s="446"/>
      <c r="H10" s="446"/>
      <c r="I10" s="446"/>
      <c r="J10" s="446"/>
      <c r="K10" s="446"/>
      <c r="L10" s="446"/>
      <c r="M10" s="446"/>
      <c r="N10" s="446"/>
      <c r="O10" s="446"/>
      <c r="P10" s="446"/>
      <c r="Q10" s="446"/>
      <c r="R10" s="446"/>
    </row>
    <row r="11" spans="1:24" ht="17.25">
      <c r="B11" s="80"/>
      <c r="C11" s="446" t="s">
        <v>351</v>
      </c>
      <c r="D11" s="446"/>
      <c r="E11" s="446"/>
      <c r="F11" s="446"/>
      <c r="G11" s="446"/>
      <c r="H11" s="446"/>
      <c r="I11" s="446"/>
      <c r="J11" s="446"/>
      <c r="K11" s="446"/>
      <c r="L11" s="446"/>
      <c r="M11" s="446"/>
      <c r="N11" s="446"/>
      <c r="O11" s="446"/>
      <c r="P11" s="446"/>
      <c r="Q11" s="446"/>
      <c r="R11" s="446"/>
    </row>
    <row r="12" spans="1:24" ht="15.75" customHeight="1" thickBot="1">
      <c r="B12" s="81"/>
      <c r="C12" s="82"/>
      <c r="D12" s="82"/>
      <c r="E12" s="82"/>
      <c r="F12" s="82"/>
      <c r="G12" s="82"/>
      <c r="H12" s="82"/>
      <c r="I12" s="82"/>
      <c r="J12" s="83"/>
      <c r="K12" s="82"/>
      <c r="L12" s="83"/>
      <c r="M12" s="82"/>
      <c r="N12" s="82"/>
      <c r="O12" s="82"/>
      <c r="P12" s="217" t="s">
        <v>345</v>
      </c>
      <c r="Q12" s="82"/>
      <c r="R12" s="83"/>
    </row>
    <row r="13" spans="1:24" ht="12.75" customHeight="1">
      <c r="B13" s="84"/>
      <c r="C13" s="447" t="s">
        <v>0</v>
      </c>
      <c r="D13" s="448"/>
      <c r="E13" s="448"/>
      <c r="F13" s="448"/>
      <c r="G13" s="448"/>
      <c r="H13" s="448"/>
      <c r="I13" s="448"/>
      <c r="J13" s="449"/>
      <c r="K13" s="453" t="s">
        <v>324</v>
      </c>
      <c r="L13" s="448"/>
      <c r="M13" s="85"/>
      <c r="N13" s="85"/>
      <c r="O13" s="85"/>
      <c r="P13" s="86"/>
      <c r="Q13" s="85"/>
      <c r="R13" s="86"/>
    </row>
    <row r="14" spans="1:24" ht="29.25" customHeight="1" thickBot="1">
      <c r="A14" s="77" t="s">
        <v>314</v>
      </c>
      <c r="B14" s="84"/>
      <c r="C14" s="450"/>
      <c r="D14" s="451"/>
      <c r="E14" s="451"/>
      <c r="F14" s="451"/>
      <c r="G14" s="451"/>
      <c r="H14" s="451"/>
      <c r="I14" s="451"/>
      <c r="J14" s="452"/>
      <c r="K14" s="454"/>
      <c r="L14" s="451"/>
      <c r="M14" s="455" t="s">
        <v>325</v>
      </c>
      <c r="N14" s="456"/>
      <c r="O14" s="455" t="s">
        <v>326</v>
      </c>
      <c r="P14" s="457"/>
      <c r="Q14" s="458" t="s">
        <v>132</v>
      </c>
      <c r="R14" s="459"/>
    </row>
    <row r="15" spans="1:24" ht="15.95" customHeight="1">
      <c r="A15" s="77" t="s">
        <v>196</v>
      </c>
      <c r="B15" s="87"/>
      <c r="C15" s="88" t="s">
        <v>197</v>
      </c>
      <c r="D15" s="89"/>
      <c r="E15" s="89"/>
      <c r="F15" s="89"/>
      <c r="G15" s="89"/>
      <c r="H15" s="89"/>
      <c r="I15" s="89"/>
      <c r="J15" s="90"/>
      <c r="K15" s="91">
        <v>27677745</v>
      </c>
      <c r="L15" s="92"/>
      <c r="M15" s="91">
        <v>30813282</v>
      </c>
      <c r="N15" s="93"/>
      <c r="O15" s="91">
        <v>-3135537</v>
      </c>
      <c r="P15" s="95"/>
      <c r="Q15" s="94" t="s">
        <v>352</v>
      </c>
      <c r="R15" s="95"/>
      <c r="U15" s="220">
        <f t="shared" ref="U15:U20" si="0">IF(COUNTIF(V15:X15,"-")=COUNTA(V15:X15),"-",SUM(V15:X15))</f>
        <v>27677745324</v>
      </c>
      <c r="V15" s="220">
        <v>30813282436</v>
      </c>
      <c r="W15" s="220">
        <v>-3135537112</v>
      </c>
      <c r="X15" s="220" t="s">
        <v>11</v>
      </c>
    </row>
    <row r="16" spans="1:24" ht="15.95" customHeight="1">
      <c r="A16" s="77" t="s">
        <v>198</v>
      </c>
      <c r="B16" s="87"/>
      <c r="C16" s="23"/>
      <c r="D16" s="19" t="s">
        <v>199</v>
      </c>
      <c r="E16" s="19"/>
      <c r="F16" s="19"/>
      <c r="G16" s="19"/>
      <c r="H16" s="19"/>
      <c r="I16" s="19"/>
      <c r="J16" s="96"/>
      <c r="K16" s="97">
        <v>-3108358</v>
      </c>
      <c r="L16" s="98"/>
      <c r="M16" s="436"/>
      <c r="N16" s="437"/>
      <c r="O16" s="97">
        <v>-3108358</v>
      </c>
      <c r="P16" s="103"/>
      <c r="Q16" s="100" t="s">
        <v>352</v>
      </c>
      <c r="R16" s="101"/>
      <c r="U16" s="220">
        <f t="shared" si="0"/>
        <v>-3108357935</v>
      </c>
      <c r="V16" s="220" t="s">
        <v>11</v>
      </c>
      <c r="W16" s="220">
        <v>-3108357935</v>
      </c>
      <c r="X16" s="220" t="s">
        <v>11</v>
      </c>
    </row>
    <row r="17" spans="1:24" ht="15.95" customHeight="1">
      <c r="A17" s="77" t="s">
        <v>200</v>
      </c>
      <c r="B17" s="84"/>
      <c r="C17" s="102"/>
      <c r="D17" s="96" t="s">
        <v>201</v>
      </c>
      <c r="E17" s="96"/>
      <c r="F17" s="96"/>
      <c r="G17" s="96"/>
      <c r="H17" s="96"/>
      <c r="I17" s="96"/>
      <c r="J17" s="96"/>
      <c r="K17" s="97">
        <v>3285953</v>
      </c>
      <c r="L17" s="98" t="s">
        <v>355</v>
      </c>
      <c r="M17" s="433"/>
      <c r="N17" s="438"/>
      <c r="O17" s="97">
        <v>3285953</v>
      </c>
      <c r="P17" s="103" t="s">
        <v>355</v>
      </c>
      <c r="Q17" s="100" t="s">
        <v>11</v>
      </c>
      <c r="R17" s="103"/>
      <c r="U17" s="220">
        <f t="shared" si="0"/>
        <v>3285953448</v>
      </c>
      <c r="V17" s="220" t="s">
        <v>11</v>
      </c>
      <c r="W17" s="220">
        <f>IF(COUNTIF(W18:W19,"-")=COUNTA(W18:W19),"-",SUM(W18:W19))</f>
        <v>3285953448</v>
      </c>
      <c r="X17" s="220" t="s">
        <v>11</v>
      </c>
    </row>
    <row r="18" spans="1:24" ht="15.95" customHeight="1">
      <c r="A18" s="77" t="s">
        <v>202</v>
      </c>
      <c r="B18" s="84"/>
      <c r="C18" s="104"/>
      <c r="D18" s="96"/>
      <c r="E18" s="105" t="s">
        <v>203</v>
      </c>
      <c r="F18" s="105"/>
      <c r="G18" s="105"/>
      <c r="H18" s="105"/>
      <c r="I18" s="105"/>
      <c r="J18" s="96"/>
      <c r="K18" s="97">
        <v>2303214</v>
      </c>
      <c r="L18" s="98"/>
      <c r="M18" s="433"/>
      <c r="N18" s="438"/>
      <c r="O18" s="97">
        <v>2303214</v>
      </c>
      <c r="P18" s="103"/>
      <c r="Q18" s="100" t="s">
        <v>352</v>
      </c>
      <c r="R18" s="103"/>
      <c r="U18" s="220">
        <f t="shared" si="0"/>
        <v>2303213751</v>
      </c>
      <c r="V18" s="220" t="s">
        <v>11</v>
      </c>
      <c r="W18" s="220">
        <v>2303213751</v>
      </c>
      <c r="X18" s="220" t="s">
        <v>11</v>
      </c>
    </row>
    <row r="19" spans="1:24" ht="15.95" customHeight="1">
      <c r="A19" s="77" t="s">
        <v>204</v>
      </c>
      <c r="B19" s="84"/>
      <c r="C19" s="106"/>
      <c r="D19" s="107"/>
      <c r="E19" s="107" t="s">
        <v>205</v>
      </c>
      <c r="F19" s="107"/>
      <c r="G19" s="107"/>
      <c r="H19" s="107"/>
      <c r="I19" s="107"/>
      <c r="J19" s="108"/>
      <c r="K19" s="109">
        <v>982740</v>
      </c>
      <c r="L19" s="110"/>
      <c r="M19" s="439"/>
      <c r="N19" s="440"/>
      <c r="O19" s="109">
        <v>982740</v>
      </c>
      <c r="P19" s="113"/>
      <c r="Q19" s="112" t="s">
        <v>352</v>
      </c>
      <c r="R19" s="113"/>
      <c r="U19" s="220">
        <f t="shared" si="0"/>
        <v>982739697</v>
      </c>
      <c r="V19" s="220" t="s">
        <v>11</v>
      </c>
      <c r="W19" s="220">
        <v>982739697</v>
      </c>
      <c r="X19" s="220" t="s">
        <v>11</v>
      </c>
    </row>
    <row r="20" spans="1:24" ht="15.95" customHeight="1">
      <c r="A20" s="77" t="s">
        <v>206</v>
      </c>
      <c r="B20" s="84"/>
      <c r="C20" s="114"/>
      <c r="D20" s="115" t="s">
        <v>207</v>
      </c>
      <c r="E20" s="116"/>
      <c r="F20" s="115"/>
      <c r="G20" s="115"/>
      <c r="H20" s="115"/>
      <c r="I20" s="115"/>
      <c r="J20" s="117"/>
      <c r="K20" s="118">
        <v>177596</v>
      </c>
      <c r="L20" s="119" t="s">
        <v>355</v>
      </c>
      <c r="M20" s="441"/>
      <c r="N20" s="442"/>
      <c r="O20" s="118">
        <v>177596</v>
      </c>
      <c r="P20" s="121" t="s">
        <v>355</v>
      </c>
      <c r="Q20" s="120" t="s">
        <v>11</v>
      </c>
      <c r="R20" s="121"/>
      <c r="U20" s="220">
        <f t="shared" si="0"/>
        <v>177595513</v>
      </c>
      <c r="V20" s="220" t="s">
        <v>11</v>
      </c>
      <c r="W20" s="220">
        <f>IF(COUNTIF(W16:W17,"-")=COUNTA(W16:W17),"-",SUM(W16:W17))</f>
        <v>177595513</v>
      </c>
      <c r="X20" s="220" t="s">
        <v>11</v>
      </c>
    </row>
    <row r="21" spans="1:24" ht="15.95" customHeight="1">
      <c r="A21" s="77" t="s">
        <v>208</v>
      </c>
      <c r="B21" s="84"/>
      <c r="C21" s="23"/>
      <c r="D21" s="122" t="s">
        <v>327</v>
      </c>
      <c r="E21" s="122"/>
      <c r="F21" s="122"/>
      <c r="G21" s="105"/>
      <c r="H21" s="105"/>
      <c r="I21" s="105"/>
      <c r="J21" s="96"/>
      <c r="K21" s="429"/>
      <c r="L21" s="430"/>
      <c r="M21" s="97">
        <v>-677120</v>
      </c>
      <c r="N21" s="99"/>
      <c r="O21" s="97">
        <v>677120</v>
      </c>
      <c r="P21" s="103"/>
      <c r="Q21" s="443" t="s">
        <v>11</v>
      </c>
      <c r="R21" s="444"/>
      <c r="U21" s="220">
        <v>0</v>
      </c>
      <c r="V21" s="220">
        <f>IF(COUNTA(V22:V25)=COUNTIF(V22:V25,"-"),"-",SUM(V22,V24,V23,V25))</f>
        <v>-677120104</v>
      </c>
      <c r="W21" s="220">
        <f>IF(COUNTA(W22:W25)=COUNTIF(W22:W25,"-"),"-",SUM(W22,W24,W23,W25))</f>
        <v>677120104</v>
      </c>
      <c r="X21" s="220" t="s">
        <v>11</v>
      </c>
    </row>
    <row r="22" spans="1:24" ht="15.95" customHeight="1">
      <c r="A22" s="77" t="s">
        <v>209</v>
      </c>
      <c r="B22" s="84"/>
      <c r="C22" s="23"/>
      <c r="D22" s="122"/>
      <c r="E22" s="122" t="s">
        <v>210</v>
      </c>
      <c r="F22" s="105"/>
      <c r="G22" s="105"/>
      <c r="H22" s="105"/>
      <c r="I22" s="105"/>
      <c r="J22" s="96"/>
      <c r="K22" s="429"/>
      <c r="L22" s="430"/>
      <c r="M22" s="97">
        <v>2014448</v>
      </c>
      <c r="N22" s="99"/>
      <c r="O22" s="97">
        <v>-2014448</v>
      </c>
      <c r="P22" s="103"/>
      <c r="Q22" s="427" t="s">
        <v>11</v>
      </c>
      <c r="R22" s="428"/>
      <c r="U22" s="220">
        <v>0</v>
      </c>
      <c r="V22" s="220">
        <v>2014448242</v>
      </c>
      <c r="W22" s="220">
        <v>-2014448242</v>
      </c>
      <c r="X22" s="220" t="s">
        <v>11</v>
      </c>
    </row>
    <row r="23" spans="1:24" ht="15.95" customHeight="1">
      <c r="A23" s="77" t="s">
        <v>211</v>
      </c>
      <c r="B23" s="84"/>
      <c r="C23" s="23"/>
      <c r="D23" s="122"/>
      <c r="E23" s="122" t="s">
        <v>212</v>
      </c>
      <c r="F23" s="122"/>
      <c r="G23" s="105"/>
      <c r="H23" s="105"/>
      <c r="I23" s="105"/>
      <c r="J23" s="96"/>
      <c r="K23" s="429"/>
      <c r="L23" s="430"/>
      <c r="M23" s="97">
        <v>-1959236</v>
      </c>
      <c r="N23" s="99"/>
      <c r="O23" s="97">
        <v>1959236</v>
      </c>
      <c r="P23" s="103"/>
      <c r="Q23" s="427" t="s">
        <v>11</v>
      </c>
      <c r="R23" s="428"/>
      <c r="U23" s="220">
        <v>0</v>
      </c>
      <c r="V23" s="220">
        <v>-1959236249</v>
      </c>
      <c r="W23" s="220">
        <v>1959236249</v>
      </c>
      <c r="X23" s="220" t="s">
        <v>11</v>
      </c>
    </row>
    <row r="24" spans="1:24" ht="15.95" customHeight="1">
      <c r="A24" s="77" t="s">
        <v>213</v>
      </c>
      <c r="B24" s="84"/>
      <c r="C24" s="23"/>
      <c r="D24" s="122"/>
      <c r="E24" s="122" t="s">
        <v>214</v>
      </c>
      <c r="F24" s="122"/>
      <c r="G24" s="105"/>
      <c r="H24" s="105"/>
      <c r="I24" s="105"/>
      <c r="J24" s="96"/>
      <c r="K24" s="429"/>
      <c r="L24" s="430"/>
      <c r="M24" s="97">
        <v>44962</v>
      </c>
      <c r="N24" s="99"/>
      <c r="O24" s="97">
        <v>-44962</v>
      </c>
      <c r="P24" s="103"/>
      <c r="Q24" s="427" t="s">
        <v>11</v>
      </c>
      <c r="R24" s="428"/>
      <c r="U24" s="220">
        <v>0</v>
      </c>
      <c r="V24" s="220">
        <v>44961617</v>
      </c>
      <c r="W24" s="220">
        <v>-44961617</v>
      </c>
      <c r="X24" s="220" t="s">
        <v>11</v>
      </c>
    </row>
    <row r="25" spans="1:24" ht="15.95" customHeight="1">
      <c r="A25" s="77" t="s">
        <v>215</v>
      </c>
      <c r="B25" s="84"/>
      <c r="C25" s="23"/>
      <c r="D25" s="122"/>
      <c r="E25" s="122" t="s">
        <v>216</v>
      </c>
      <c r="F25" s="122"/>
      <c r="G25" s="105"/>
      <c r="H25" s="20"/>
      <c r="I25" s="105"/>
      <c r="J25" s="96"/>
      <c r="K25" s="429"/>
      <c r="L25" s="430"/>
      <c r="M25" s="97">
        <v>-777294</v>
      </c>
      <c r="N25" s="99"/>
      <c r="O25" s="97">
        <v>777294</v>
      </c>
      <c r="P25" s="103"/>
      <c r="Q25" s="427" t="s">
        <v>11</v>
      </c>
      <c r="R25" s="428"/>
      <c r="U25" s="220">
        <v>0</v>
      </c>
      <c r="V25" s="220">
        <v>-777293714</v>
      </c>
      <c r="W25" s="220">
        <v>777293714</v>
      </c>
      <c r="X25" s="220" t="s">
        <v>11</v>
      </c>
    </row>
    <row r="26" spans="1:24" ht="15.95" customHeight="1">
      <c r="A26" s="77" t="s">
        <v>217</v>
      </c>
      <c r="B26" s="84"/>
      <c r="C26" s="23"/>
      <c r="D26" s="122" t="s">
        <v>218</v>
      </c>
      <c r="E26" s="105"/>
      <c r="F26" s="105"/>
      <c r="G26" s="105"/>
      <c r="H26" s="105"/>
      <c r="I26" s="105"/>
      <c r="J26" s="96"/>
      <c r="K26" s="97" t="s">
        <v>11</v>
      </c>
      <c r="L26" s="98"/>
      <c r="M26" s="97" t="s">
        <v>352</v>
      </c>
      <c r="N26" s="99"/>
      <c r="O26" s="433"/>
      <c r="P26" s="434"/>
      <c r="Q26" s="435" t="s">
        <v>11</v>
      </c>
      <c r="R26" s="434"/>
      <c r="U26" s="220" t="str">
        <f>IF(COUNTIF(V26:X26,"-")=COUNTA(V26:X26),"-",SUM(V26:X26))</f>
        <v>-</v>
      </c>
      <c r="V26" s="220" t="s">
        <v>352</v>
      </c>
      <c r="W26" s="220" t="s">
        <v>11</v>
      </c>
      <c r="X26" s="220" t="s">
        <v>11</v>
      </c>
    </row>
    <row r="27" spans="1:24" ht="15.95" customHeight="1">
      <c r="A27" s="77" t="s">
        <v>219</v>
      </c>
      <c r="B27" s="84"/>
      <c r="C27" s="23"/>
      <c r="D27" s="122" t="s">
        <v>220</v>
      </c>
      <c r="E27" s="122"/>
      <c r="F27" s="105"/>
      <c r="G27" s="105"/>
      <c r="H27" s="105"/>
      <c r="I27" s="105"/>
      <c r="J27" s="96"/>
      <c r="K27" s="97">
        <v>-9914</v>
      </c>
      <c r="L27" s="98"/>
      <c r="M27" s="97">
        <v>-9914</v>
      </c>
      <c r="N27" s="99"/>
      <c r="O27" s="433"/>
      <c r="P27" s="434"/>
      <c r="Q27" s="435" t="s">
        <v>11</v>
      </c>
      <c r="R27" s="434"/>
      <c r="U27" s="220">
        <f>IF(COUNTIF(V27:X27,"-")=COUNTA(V27:X27),"-",SUM(V27:X27))</f>
        <v>-9913969</v>
      </c>
      <c r="V27" s="220">
        <v>-9913969</v>
      </c>
      <c r="W27" s="220" t="s">
        <v>11</v>
      </c>
      <c r="X27" s="220" t="s">
        <v>11</v>
      </c>
    </row>
    <row r="28" spans="1:24" ht="15.95" customHeight="1">
      <c r="A28" s="77" t="s">
        <v>222</v>
      </c>
      <c r="B28" s="84"/>
      <c r="C28" s="106"/>
      <c r="D28" s="107" t="s">
        <v>35</v>
      </c>
      <c r="E28" s="107"/>
      <c r="F28" s="107"/>
      <c r="G28" s="123"/>
      <c r="H28" s="123"/>
      <c r="I28" s="123"/>
      <c r="J28" s="108"/>
      <c r="K28" s="109">
        <v>2826</v>
      </c>
      <c r="L28" s="110" t="s">
        <v>355</v>
      </c>
      <c r="M28" s="109">
        <v>3384</v>
      </c>
      <c r="N28" s="111"/>
      <c r="O28" s="109">
        <v>-559</v>
      </c>
      <c r="P28" s="113"/>
      <c r="Q28" s="431" t="s">
        <v>11</v>
      </c>
      <c r="R28" s="432"/>
      <c r="S28" s="124"/>
      <c r="U28" s="220">
        <f>IF(COUNTIF(V28:X28,"-")=COUNTA(V28:X28),"-",SUM(V28:X28))</f>
        <v>2825642</v>
      </c>
      <c r="V28" s="220">
        <v>3384325</v>
      </c>
      <c r="W28" s="220">
        <v>-558683</v>
      </c>
      <c r="X28" s="220" t="s">
        <v>11</v>
      </c>
    </row>
    <row r="29" spans="1:24" ht="15.95" customHeight="1" thickBot="1">
      <c r="A29" s="77" t="s">
        <v>223</v>
      </c>
      <c r="B29" s="84"/>
      <c r="C29" s="125"/>
      <c r="D29" s="126" t="s">
        <v>224</v>
      </c>
      <c r="E29" s="126"/>
      <c r="F29" s="127"/>
      <c r="G29" s="127"/>
      <c r="H29" s="128"/>
      <c r="I29" s="127"/>
      <c r="J29" s="129"/>
      <c r="K29" s="130">
        <v>170507</v>
      </c>
      <c r="L29" s="131"/>
      <c r="M29" s="130">
        <v>-683650</v>
      </c>
      <c r="N29" s="132"/>
      <c r="O29" s="130">
        <v>854157</v>
      </c>
      <c r="P29" s="218"/>
      <c r="Q29" s="133" t="s">
        <v>11</v>
      </c>
      <c r="R29" s="134"/>
      <c r="S29" s="124"/>
      <c r="U29" s="220">
        <f>IF(COUNTIF(V29:X29,"-")=COUNTA(V29:X29),"-",SUM(V29:X29))</f>
        <v>170507186</v>
      </c>
      <c r="V29" s="220">
        <f>IF(AND(V21="-",COUNTIF(V26:V27,"-")=COUNTA(V26:V27),V28="-"),"-",SUM(V21,V26:V27,V28))</f>
        <v>-683649748</v>
      </c>
      <c r="W29" s="220">
        <f>IF(AND(W20="-",W21="-",COUNTIF(W26:W27,"-")=COUNTA(W26:W27),W28="-"),"-",SUM(W20,W21,W26:W27,W28))</f>
        <v>854156934</v>
      </c>
      <c r="X29" s="220" t="s">
        <v>11</v>
      </c>
    </row>
    <row r="30" spans="1:24" ht="15.95" customHeight="1" thickBot="1">
      <c r="A30" s="77" t="s">
        <v>225</v>
      </c>
      <c r="B30" s="84"/>
      <c r="C30" s="135" t="s">
        <v>226</v>
      </c>
      <c r="D30" s="136"/>
      <c r="E30" s="136"/>
      <c r="F30" s="136"/>
      <c r="G30" s="137"/>
      <c r="H30" s="137"/>
      <c r="I30" s="137"/>
      <c r="J30" s="138"/>
      <c r="K30" s="139">
        <v>27848253</v>
      </c>
      <c r="L30" s="140" t="s">
        <v>355</v>
      </c>
      <c r="M30" s="139">
        <v>30129633</v>
      </c>
      <c r="N30" s="141" t="s">
        <v>355</v>
      </c>
      <c r="O30" s="139">
        <v>-2281380</v>
      </c>
      <c r="P30" s="219"/>
      <c r="Q30" s="142" t="s">
        <v>11</v>
      </c>
      <c r="R30" s="143"/>
      <c r="S30" s="124"/>
      <c r="U30" s="220">
        <f>IF(COUNTIF(V30:X30,"-")=COUNTA(V30:X30),"-",SUM(V30:X30))</f>
        <v>27848252510</v>
      </c>
      <c r="V30" s="220">
        <v>30129632688</v>
      </c>
      <c r="W30" s="220">
        <v>-2281380178</v>
      </c>
      <c r="X30" s="220" t="s">
        <v>11</v>
      </c>
    </row>
    <row r="31" spans="1:24" ht="6.75" customHeight="1">
      <c r="B31" s="84"/>
      <c r="C31" s="144"/>
      <c r="D31" s="145"/>
      <c r="E31" s="145"/>
      <c r="F31" s="145"/>
      <c r="G31" s="145"/>
      <c r="H31" s="145"/>
      <c r="I31" s="145"/>
      <c r="J31" s="145"/>
      <c r="K31" s="84"/>
      <c r="L31" s="84"/>
      <c r="M31" s="84"/>
      <c r="N31" s="84"/>
      <c r="O31" s="84"/>
      <c r="P31" s="84"/>
      <c r="Q31" s="84"/>
      <c r="R31" s="19"/>
      <c r="S31" s="124"/>
    </row>
    <row r="32" spans="1:24" ht="15.6" customHeight="1">
      <c r="B32" s="84"/>
      <c r="C32" s="146"/>
      <c r="D32" s="147" t="s">
        <v>323</v>
      </c>
      <c r="F32" s="148"/>
      <c r="G32" s="149"/>
      <c r="H32" s="148"/>
      <c r="I32" s="148"/>
      <c r="J32" s="146"/>
      <c r="K32" s="84"/>
      <c r="L32" s="84"/>
      <c r="M32" s="84"/>
      <c r="N32" s="84"/>
      <c r="O32" s="84"/>
      <c r="P32" s="84"/>
      <c r="Q32" s="84"/>
      <c r="R32" s="19"/>
      <c r="S32" s="124"/>
    </row>
  </sheetData>
  <mergeCells count="28">
    <mergeCell ref="Q28:R28"/>
    <mergeCell ref="K25:L25"/>
    <mergeCell ref="Q25:R25"/>
    <mergeCell ref="O26:P26"/>
    <mergeCell ref="Q26:R26"/>
    <mergeCell ref="O27:P27"/>
    <mergeCell ref="Q27:R27"/>
    <mergeCell ref="K24:L24"/>
    <mergeCell ref="Q24:R24"/>
    <mergeCell ref="M16:N16"/>
    <mergeCell ref="M17:N17"/>
    <mergeCell ref="M18:N18"/>
    <mergeCell ref="M19:N19"/>
    <mergeCell ref="M20:N20"/>
    <mergeCell ref="K21:L21"/>
    <mergeCell ref="Q21:R21"/>
    <mergeCell ref="K22:L22"/>
    <mergeCell ref="Q14:R14"/>
    <mergeCell ref="Q22:R22"/>
    <mergeCell ref="K23:L23"/>
    <mergeCell ref="Q23:R23"/>
    <mergeCell ref="C9:R9"/>
    <mergeCell ref="C10:R10"/>
    <mergeCell ref="C11:R11"/>
    <mergeCell ref="C13:J14"/>
    <mergeCell ref="K13:L14"/>
    <mergeCell ref="M14:N14"/>
    <mergeCell ref="O14:P14"/>
  </mergeCells>
  <phoneticPr fontId="10"/>
  <pageMargins left="0.70866141732283472" right="0.70866141732283472" top="0.39370078740157477" bottom="0.39370078740157477" header="0.51181102362204722" footer="0.51181102362204722"/>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topLeftCell="B1" zoomScale="85" zoomScaleNormal="85" workbookViewId="0"/>
  </sheetViews>
  <sheetFormatPr defaultColWidth="9" defaultRowHeight="13.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6" customWidth="1"/>
    <col min="16" max="16" width="9" style="6"/>
    <col min="17" max="17" width="0" style="6" hidden="1" customWidth="1"/>
    <col min="18" max="16384" width="9" style="6"/>
  </cols>
  <sheetData>
    <row r="1" spans="1:26">
      <c r="C1" s="3" t="s">
        <v>333</v>
      </c>
    </row>
    <row r="2" spans="1:26">
      <c r="C2" s="3" t="s">
        <v>334</v>
      </c>
    </row>
    <row r="3" spans="1:26">
      <c r="C3" s="3" t="s">
        <v>335</v>
      </c>
    </row>
    <row r="4" spans="1:26">
      <c r="C4" s="3" t="s">
        <v>476</v>
      </c>
    </row>
    <row r="5" spans="1:26">
      <c r="C5" s="3" t="s">
        <v>337</v>
      </c>
    </row>
    <row r="6" spans="1:26">
      <c r="C6" s="3" t="s">
        <v>338</v>
      </c>
    </row>
    <row r="7" spans="1:26">
      <c r="C7" s="3" t="s">
        <v>339</v>
      </c>
    </row>
    <row r="8" spans="1:26" s="46" customFormat="1">
      <c r="A8" s="1"/>
      <c r="B8" s="150"/>
      <c r="C8" s="150"/>
      <c r="D8" s="45"/>
      <c r="E8" s="45"/>
      <c r="F8" s="45"/>
      <c r="G8" s="45"/>
      <c r="H8" s="45"/>
      <c r="I8" s="3"/>
      <c r="J8" s="3"/>
      <c r="K8" s="3"/>
      <c r="L8" s="3"/>
      <c r="M8" s="3"/>
      <c r="N8" s="3"/>
    </row>
    <row r="9" spans="1:26" s="46" customFormat="1" ht="24">
      <c r="A9" s="1"/>
      <c r="B9" s="151"/>
      <c r="C9" s="469" t="s">
        <v>483</v>
      </c>
      <c r="D9" s="469"/>
      <c r="E9" s="469"/>
      <c r="F9" s="469"/>
      <c r="G9" s="469"/>
      <c r="H9" s="469"/>
      <c r="I9" s="469"/>
      <c r="J9" s="469"/>
      <c r="K9" s="469"/>
      <c r="L9" s="469"/>
      <c r="M9" s="469"/>
      <c r="N9" s="469"/>
    </row>
    <row r="10" spans="1:26" s="46" customFormat="1" ht="14.25">
      <c r="A10" s="152"/>
      <c r="B10" s="153"/>
      <c r="C10" s="470" t="s">
        <v>350</v>
      </c>
      <c r="D10" s="470"/>
      <c r="E10" s="470"/>
      <c r="F10" s="470"/>
      <c r="G10" s="470"/>
      <c r="H10" s="470"/>
      <c r="I10" s="470"/>
      <c r="J10" s="470"/>
      <c r="K10" s="470"/>
      <c r="L10" s="470"/>
      <c r="M10" s="470"/>
      <c r="N10" s="470"/>
    </row>
    <row r="11" spans="1:26" s="46" customFormat="1" ht="14.25">
      <c r="A11" s="152"/>
      <c r="B11" s="153"/>
      <c r="C11" s="470" t="s">
        <v>351</v>
      </c>
      <c r="D11" s="470"/>
      <c r="E11" s="470"/>
      <c r="F11" s="470"/>
      <c r="G11" s="470"/>
      <c r="H11" s="470"/>
      <c r="I11" s="470"/>
      <c r="J11" s="470"/>
      <c r="K11" s="470"/>
      <c r="L11" s="470"/>
      <c r="M11" s="470"/>
      <c r="N11" s="470"/>
    </row>
    <row r="12" spans="1:26" s="46" customFormat="1" ht="14.25" thickBot="1">
      <c r="A12" s="152"/>
      <c r="B12" s="153"/>
      <c r="C12" s="154"/>
      <c r="D12" s="154"/>
      <c r="E12" s="154"/>
      <c r="F12" s="154"/>
      <c r="G12" s="154"/>
      <c r="H12" s="154"/>
      <c r="I12" s="154"/>
      <c r="J12" s="154"/>
      <c r="K12" s="154"/>
      <c r="L12" s="154"/>
      <c r="M12" s="154"/>
      <c r="N12" s="155" t="s">
        <v>345</v>
      </c>
    </row>
    <row r="13" spans="1:26" s="46" customFormat="1">
      <c r="A13" s="152"/>
      <c r="B13" s="153"/>
      <c r="C13" s="471" t="s">
        <v>0</v>
      </c>
      <c r="D13" s="472"/>
      <c r="E13" s="472"/>
      <c r="F13" s="472"/>
      <c r="G13" s="472"/>
      <c r="H13" s="472"/>
      <c r="I13" s="472"/>
      <c r="J13" s="473"/>
      <c r="K13" s="473"/>
      <c r="L13" s="474"/>
      <c r="M13" s="478" t="s">
        <v>316</v>
      </c>
      <c r="N13" s="479"/>
    </row>
    <row r="14" spans="1:26" s="46" customFormat="1" ht="14.25" thickBot="1">
      <c r="A14" s="152" t="s">
        <v>314</v>
      </c>
      <c r="B14" s="153"/>
      <c r="C14" s="475"/>
      <c r="D14" s="476"/>
      <c r="E14" s="476"/>
      <c r="F14" s="476"/>
      <c r="G14" s="476"/>
      <c r="H14" s="476"/>
      <c r="I14" s="476"/>
      <c r="J14" s="476"/>
      <c r="K14" s="476"/>
      <c r="L14" s="477"/>
      <c r="M14" s="480"/>
      <c r="N14" s="481"/>
    </row>
    <row r="15" spans="1:26" s="46" customFormat="1">
      <c r="A15" s="156"/>
      <c r="B15" s="157"/>
      <c r="C15" s="158" t="s">
        <v>328</v>
      </c>
      <c r="D15" s="159"/>
      <c r="E15" s="159"/>
      <c r="F15" s="160"/>
      <c r="G15" s="160"/>
      <c r="H15" s="161"/>
      <c r="I15" s="160"/>
      <c r="J15" s="161"/>
      <c r="K15" s="161"/>
      <c r="L15" s="162"/>
      <c r="M15" s="163"/>
      <c r="N15" s="164"/>
      <c r="Z15" s="221"/>
    </row>
    <row r="16" spans="1:26" s="46" customFormat="1">
      <c r="A16" s="1" t="s">
        <v>229</v>
      </c>
      <c r="B16" s="3"/>
      <c r="C16" s="165"/>
      <c r="D16" s="166" t="s">
        <v>230</v>
      </c>
      <c r="E16" s="166"/>
      <c r="F16" s="167"/>
      <c r="G16" s="167"/>
      <c r="H16" s="154"/>
      <c r="I16" s="167"/>
      <c r="J16" s="154"/>
      <c r="K16" s="154"/>
      <c r="L16" s="168"/>
      <c r="M16" s="169">
        <v>2978686</v>
      </c>
      <c r="N16" s="170" t="s">
        <v>355</v>
      </c>
      <c r="Q16" s="46">
        <f>IF(AND(Q17="-",Q22="-"),"-",SUM(Q17,Q22))</f>
        <v>2978686433</v>
      </c>
      <c r="Z16" s="221"/>
    </row>
    <row r="17" spans="1:26" s="46" customFormat="1">
      <c r="A17" s="1" t="s">
        <v>231</v>
      </c>
      <c r="B17" s="3"/>
      <c r="C17" s="165"/>
      <c r="D17" s="166"/>
      <c r="E17" s="166" t="s">
        <v>232</v>
      </c>
      <c r="F17" s="167"/>
      <c r="G17" s="167"/>
      <c r="H17" s="167"/>
      <c r="I17" s="167"/>
      <c r="J17" s="154"/>
      <c r="K17" s="154"/>
      <c r="L17" s="168"/>
      <c r="M17" s="169">
        <v>1333306</v>
      </c>
      <c r="N17" s="170" t="s">
        <v>355</v>
      </c>
      <c r="Q17" s="46">
        <f>IF(COUNTIF(Q18:Q21,"-")=COUNTA(Q18:Q21),"-",SUM(Q18:Q21))</f>
        <v>1333305921</v>
      </c>
      <c r="Z17" s="221"/>
    </row>
    <row r="18" spans="1:26" s="46" customFormat="1">
      <c r="A18" s="1" t="s">
        <v>233</v>
      </c>
      <c r="B18" s="3"/>
      <c r="C18" s="165"/>
      <c r="D18" s="166"/>
      <c r="E18" s="166"/>
      <c r="F18" s="167" t="s">
        <v>234</v>
      </c>
      <c r="G18" s="167"/>
      <c r="H18" s="167"/>
      <c r="I18" s="167"/>
      <c r="J18" s="154"/>
      <c r="K18" s="154"/>
      <c r="L18" s="168"/>
      <c r="M18" s="169">
        <v>622903</v>
      </c>
      <c r="N18" s="170"/>
      <c r="Q18" s="46">
        <v>622902680</v>
      </c>
      <c r="Z18" s="221"/>
    </row>
    <row r="19" spans="1:26" s="46" customFormat="1">
      <c r="A19" s="1" t="s">
        <v>235</v>
      </c>
      <c r="B19" s="3"/>
      <c r="C19" s="165"/>
      <c r="D19" s="166"/>
      <c r="E19" s="166"/>
      <c r="F19" s="167" t="s">
        <v>236</v>
      </c>
      <c r="G19" s="167"/>
      <c r="H19" s="167"/>
      <c r="I19" s="167"/>
      <c r="J19" s="154"/>
      <c r="K19" s="154"/>
      <c r="L19" s="168"/>
      <c r="M19" s="169">
        <v>670639</v>
      </c>
      <c r="N19" s="170"/>
      <c r="Q19" s="46">
        <v>670639441</v>
      </c>
      <c r="Z19" s="221"/>
    </row>
    <row r="20" spans="1:26" s="46" customFormat="1">
      <c r="A20" s="1" t="s">
        <v>237</v>
      </c>
      <c r="B20" s="3"/>
      <c r="C20" s="171"/>
      <c r="D20" s="154"/>
      <c r="E20" s="154"/>
      <c r="F20" s="154" t="s">
        <v>238</v>
      </c>
      <c r="G20" s="154"/>
      <c r="H20" s="154"/>
      <c r="I20" s="154"/>
      <c r="J20" s="154"/>
      <c r="K20" s="154"/>
      <c r="L20" s="168"/>
      <c r="M20" s="169">
        <v>19258</v>
      </c>
      <c r="N20" s="170"/>
      <c r="Q20" s="46">
        <v>19258435</v>
      </c>
      <c r="Z20" s="221"/>
    </row>
    <row r="21" spans="1:26" s="46" customFormat="1">
      <c r="A21" s="1" t="s">
        <v>239</v>
      </c>
      <c r="B21" s="3"/>
      <c r="C21" s="172"/>
      <c r="D21" s="173"/>
      <c r="E21" s="154"/>
      <c r="F21" s="173" t="s">
        <v>240</v>
      </c>
      <c r="G21" s="173"/>
      <c r="H21" s="173"/>
      <c r="I21" s="173"/>
      <c r="J21" s="154"/>
      <c r="K21" s="154"/>
      <c r="L21" s="168"/>
      <c r="M21" s="169">
        <v>20505</v>
      </c>
      <c r="N21" s="170"/>
      <c r="Q21" s="46">
        <v>20505365</v>
      </c>
      <c r="Z21" s="221"/>
    </row>
    <row r="22" spans="1:26" s="46" customFormat="1">
      <c r="A22" s="1" t="s">
        <v>241</v>
      </c>
      <c r="B22" s="3"/>
      <c r="C22" s="171"/>
      <c r="D22" s="173"/>
      <c r="E22" s="154" t="s">
        <v>242</v>
      </c>
      <c r="F22" s="173"/>
      <c r="G22" s="173"/>
      <c r="H22" s="173"/>
      <c r="I22" s="173"/>
      <c r="J22" s="154"/>
      <c r="K22" s="154"/>
      <c r="L22" s="168"/>
      <c r="M22" s="169">
        <v>1645381</v>
      </c>
      <c r="N22" s="170" t="s">
        <v>355</v>
      </c>
      <c r="Q22" s="46">
        <f>IF(COUNTIF(Q23:Q26,"-")=COUNTA(Q23:Q26),"-",SUM(Q23:Q26))</f>
        <v>1645380512</v>
      </c>
      <c r="Z22" s="221"/>
    </row>
    <row r="23" spans="1:26" s="46" customFormat="1">
      <c r="A23" s="1" t="s">
        <v>243</v>
      </c>
      <c r="B23" s="3"/>
      <c r="C23" s="171"/>
      <c r="D23" s="173"/>
      <c r="E23" s="173"/>
      <c r="F23" s="154" t="s">
        <v>244</v>
      </c>
      <c r="G23" s="173"/>
      <c r="H23" s="173"/>
      <c r="I23" s="173"/>
      <c r="J23" s="154"/>
      <c r="K23" s="154"/>
      <c r="L23" s="168"/>
      <c r="M23" s="169">
        <v>1184476</v>
      </c>
      <c r="N23" s="170"/>
      <c r="Q23" s="46">
        <v>1184476123</v>
      </c>
      <c r="Z23" s="221"/>
    </row>
    <row r="24" spans="1:26" s="46" customFormat="1">
      <c r="A24" s="1" t="s">
        <v>245</v>
      </c>
      <c r="B24" s="3"/>
      <c r="C24" s="171"/>
      <c r="D24" s="173"/>
      <c r="E24" s="173"/>
      <c r="F24" s="154" t="s">
        <v>246</v>
      </c>
      <c r="G24" s="173"/>
      <c r="H24" s="173"/>
      <c r="I24" s="173"/>
      <c r="J24" s="154"/>
      <c r="K24" s="154"/>
      <c r="L24" s="168"/>
      <c r="M24" s="169">
        <v>110461</v>
      </c>
      <c r="N24" s="170"/>
      <c r="Q24" s="46">
        <v>110461391</v>
      </c>
      <c r="Z24" s="221"/>
    </row>
    <row r="25" spans="1:26" s="46" customFormat="1">
      <c r="A25" s="1" t="s">
        <v>247</v>
      </c>
      <c r="B25" s="3"/>
      <c r="C25" s="171"/>
      <c r="D25" s="154"/>
      <c r="E25" s="173"/>
      <c r="F25" s="154" t="s">
        <v>248</v>
      </c>
      <c r="G25" s="173"/>
      <c r="H25" s="173"/>
      <c r="I25" s="173"/>
      <c r="J25" s="154"/>
      <c r="K25" s="154"/>
      <c r="L25" s="168"/>
      <c r="M25" s="169">
        <v>338219</v>
      </c>
      <c r="N25" s="174"/>
      <c r="Q25" s="46">
        <v>338219140</v>
      </c>
      <c r="Z25" s="221"/>
    </row>
    <row r="26" spans="1:26" s="46" customFormat="1">
      <c r="A26" s="1" t="s">
        <v>249</v>
      </c>
      <c r="B26" s="3"/>
      <c r="C26" s="171"/>
      <c r="D26" s="154"/>
      <c r="E26" s="175"/>
      <c r="F26" s="173" t="s">
        <v>240</v>
      </c>
      <c r="G26" s="154"/>
      <c r="H26" s="173"/>
      <c r="I26" s="173"/>
      <c r="J26" s="154"/>
      <c r="K26" s="154"/>
      <c r="L26" s="168"/>
      <c r="M26" s="169">
        <v>12224</v>
      </c>
      <c r="N26" s="170"/>
      <c r="Q26" s="46">
        <v>12223858</v>
      </c>
      <c r="Z26" s="221"/>
    </row>
    <row r="27" spans="1:26" s="46" customFormat="1">
      <c r="A27" s="1" t="s">
        <v>250</v>
      </c>
      <c r="B27" s="3"/>
      <c r="C27" s="171"/>
      <c r="D27" s="154" t="s">
        <v>251</v>
      </c>
      <c r="E27" s="175"/>
      <c r="F27" s="173"/>
      <c r="G27" s="173"/>
      <c r="H27" s="173"/>
      <c r="I27" s="173"/>
      <c r="J27" s="154"/>
      <c r="K27" s="154"/>
      <c r="L27" s="168"/>
      <c r="M27" s="169">
        <v>3431098</v>
      </c>
      <c r="N27" s="170" t="s">
        <v>355</v>
      </c>
      <c r="Q27" s="46">
        <f>IF(COUNTIF(Q28:Q31,"-")=COUNTA(Q28:Q31),"-",SUM(Q28:Q31))</f>
        <v>3431097939</v>
      </c>
      <c r="Z27" s="221"/>
    </row>
    <row r="28" spans="1:26" s="46" customFormat="1">
      <c r="A28" s="1" t="s">
        <v>252</v>
      </c>
      <c r="B28" s="3"/>
      <c r="C28" s="171"/>
      <c r="D28" s="154"/>
      <c r="E28" s="175" t="s">
        <v>253</v>
      </c>
      <c r="F28" s="173"/>
      <c r="G28" s="173"/>
      <c r="H28" s="173"/>
      <c r="I28" s="173"/>
      <c r="J28" s="154"/>
      <c r="K28" s="154"/>
      <c r="L28" s="168"/>
      <c r="M28" s="169">
        <v>2304348</v>
      </c>
      <c r="N28" s="170"/>
      <c r="Q28" s="46">
        <v>2304348066</v>
      </c>
      <c r="Z28" s="221"/>
    </row>
    <row r="29" spans="1:26" s="46" customFormat="1">
      <c r="A29" s="1" t="s">
        <v>254</v>
      </c>
      <c r="B29" s="3"/>
      <c r="C29" s="171"/>
      <c r="D29" s="154"/>
      <c r="E29" s="175" t="s">
        <v>255</v>
      </c>
      <c r="F29" s="173"/>
      <c r="G29" s="173"/>
      <c r="H29" s="173"/>
      <c r="I29" s="173"/>
      <c r="J29" s="154"/>
      <c r="K29" s="154"/>
      <c r="L29" s="168"/>
      <c r="M29" s="169">
        <v>689212</v>
      </c>
      <c r="N29" s="170"/>
      <c r="Q29" s="46">
        <v>689211697</v>
      </c>
      <c r="Z29" s="221"/>
    </row>
    <row r="30" spans="1:26" s="46" customFormat="1">
      <c r="A30" s="1" t="s">
        <v>256</v>
      </c>
      <c r="B30" s="3"/>
      <c r="C30" s="171"/>
      <c r="D30" s="154"/>
      <c r="E30" s="175" t="s">
        <v>257</v>
      </c>
      <c r="F30" s="173"/>
      <c r="G30" s="173"/>
      <c r="H30" s="173"/>
      <c r="I30" s="173"/>
      <c r="J30" s="154"/>
      <c r="K30" s="154"/>
      <c r="L30" s="168"/>
      <c r="M30" s="169">
        <v>115846</v>
      </c>
      <c r="N30" s="170"/>
      <c r="Q30" s="46">
        <v>115845674</v>
      </c>
      <c r="Z30" s="221"/>
    </row>
    <row r="31" spans="1:26" s="46" customFormat="1">
      <c r="A31" s="1" t="s">
        <v>258</v>
      </c>
      <c r="B31" s="3"/>
      <c r="C31" s="171"/>
      <c r="D31" s="154"/>
      <c r="E31" s="175" t="s">
        <v>259</v>
      </c>
      <c r="F31" s="173"/>
      <c r="G31" s="173"/>
      <c r="H31" s="173"/>
      <c r="I31" s="175"/>
      <c r="J31" s="154"/>
      <c r="K31" s="154"/>
      <c r="L31" s="168"/>
      <c r="M31" s="169">
        <v>321693</v>
      </c>
      <c r="N31" s="170"/>
      <c r="Q31" s="46">
        <v>321692502</v>
      </c>
      <c r="Z31" s="221"/>
    </row>
    <row r="32" spans="1:26" s="46" customFormat="1">
      <c r="A32" s="1" t="s">
        <v>260</v>
      </c>
      <c r="B32" s="3"/>
      <c r="C32" s="171"/>
      <c r="D32" s="154" t="s">
        <v>261</v>
      </c>
      <c r="E32" s="175"/>
      <c r="F32" s="173"/>
      <c r="G32" s="173"/>
      <c r="H32" s="173"/>
      <c r="I32" s="175"/>
      <c r="J32" s="154"/>
      <c r="K32" s="154"/>
      <c r="L32" s="168"/>
      <c r="M32" s="169" t="s">
        <v>11</v>
      </c>
      <c r="N32" s="170"/>
      <c r="Q32" s="46" t="str">
        <f>IF(COUNTIF(Q33:Q34,"-")=COUNTA(Q33:Q34),"-",SUM(Q33:Q34))</f>
        <v>-</v>
      </c>
      <c r="Z32" s="221"/>
    </row>
    <row r="33" spans="1:26" s="46" customFormat="1">
      <c r="A33" s="1" t="s">
        <v>262</v>
      </c>
      <c r="B33" s="3"/>
      <c r="C33" s="171"/>
      <c r="D33" s="154"/>
      <c r="E33" s="175" t="s">
        <v>263</v>
      </c>
      <c r="F33" s="173"/>
      <c r="G33" s="173"/>
      <c r="H33" s="173"/>
      <c r="I33" s="173"/>
      <c r="J33" s="154"/>
      <c r="K33" s="154"/>
      <c r="L33" s="168"/>
      <c r="M33" s="169" t="s">
        <v>352</v>
      </c>
      <c r="N33" s="170"/>
      <c r="Q33" s="46" t="s">
        <v>11</v>
      </c>
      <c r="Z33" s="221"/>
    </row>
    <row r="34" spans="1:26" s="46" customFormat="1">
      <c r="A34" s="1" t="s">
        <v>264</v>
      </c>
      <c r="B34" s="3"/>
      <c r="C34" s="171"/>
      <c r="D34" s="154"/>
      <c r="E34" s="175" t="s">
        <v>240</v>
      </c>
      <c r="F34" s="173"/>
      <c r="G34" s="173"/>
      <c r="H34" s="173"/>
      <c r="I34" s="173"/>
      <c r="J34" s="154"/>
      <c r="K34" s="154"/>
      <c r="L34" s="168"/>
      <c r="M34" s="169" t="s">
        <v>352</v>
      </c>
      <c r="N34" s="170"/>
      <c r="Q34" s="46" t="s">
        <v>11</v>
      </c>
      <c r="Z34" s="221"/>
    </row>
    <row r="35" spans="1:26" s="46" customFormat="1">
      <c r="A35" s="1" t="s">
        <v>265</v>
      </c>
      <c r="B35" s="3"/>
      <c r="C35" s="171"/>
      <c r="D35" s="154" t="s">
        <v>266</v>
      </c>
      <c r="E35" s="175"/>
      <c r="F35" s="173"/>
      <c r="G35" s="173"/>
      <c r="H35" s="173"/>
      <c r="I35" s="173"/>
      <c r="J35" s="154"/>
      <c r="K35" s="154"/>
      <c r="L35" s="168"/>
      <c r="M35" s="169" t="s">
        <v>352</v>
      </c>
      <c r="N35" s="170"/>
      <c r="Q35" s="46" t="s">
        <v>11</v>
      </c>
      <c r="Z35" s="221"/>
    </row>
    <row r="36" spans="1:26" s="46" customFormat="1">
      <c r="A36" s="1" t="s">
        <v>227</v>
      </c>
      <c r="B36" s="3"/>
      <c r="C36" s="176" t="s">
        <v>228</v>
      </c>
      <c r="D36" s="177"/>
      <c r="E36" s="178"/>
      <c r="F36" s="179"/>
      <c r="G36" s="179"/>
      <c r="H36" s="179"/>
      <c r="I36" s="179"/>
      <c r="J36" s="177"/>
      <c r="K36" s="177"/>
      <c r="L36" s="180"/>
      <c r="M36" s="181">
        <v>452412</v>
      </c>
      <c r="N36" s="182"/>
      <c r="Q36" s="46">
        <f>IF(COUNTIF(Q16:Q35,"-")=COUNTA(Q16:Q35),"-",SUM(Q27,Q35)-SUM(Q16,Q32))</f>
        <v>452411506</v>
      </c>
      <c r="Z36" s="221"/>
    </row>
    <row r="37" spans="1:26" s="46" customFormat="1">
      <c r="A37" s="1"/>
      <c r="B37" s="3"/>
      <c r="C37" s="171" t="s">
        <v>329</v>
      </c>
      <c r="D37" s="154"/>
      <c r="E37" s="175"/>
      <c r="F37" s="173"/>
      <c r="G37" s="173"/>
      <c r="H37" s="173"/>
      <c r="I37" s="175"/>
      <c r="J37" s="154"/>
      <c r="K37" s="154"/>
      <c r="L37" s="168"/>
      <c r="M37" s="183"/>
      <c r="N37" s="184"/>
      <c r="Z37" s="221"/>
    </row>
    <row r="38" spans="1:26" s="46" customFormat="1">
      <c r="A38" s="1" t="s">
        <v>269</v>
      </c>
      <c r="B38" s="3"/>
      <c r="C38" s="171"/>
      <c r="D38" s="154" t="s">
        <v>270</v>
      </c>
      <c r="E38" s="175"/>
      <c r="F38" s="173"/>
      <c r="G38" s="173"/>
      <c r="H38" s="173"/>
      <c r="I38" s="173"/>
      <c r="J38" s="154"/>
      <c r="K38" s="154"/>
      <c r="L38" s="168"/>
      <c r="M38" s="169">
        <v>1226643</v>
      </c>
      <c r="N38" s="170"/>
      <c r="Q38" s="46">
        <f>IF(COUNTIF(Q39:Q43,"-")=COUNTA(Q39:Q43),"-",SUM(Q39:Q43))</f>
        <v>1226642853</v>
      </c>
      <c r="Z38" s="221"/>
    </row>
    <row r="39" spans="1:26" s="46" customFormat="1">
      <c r="A39" s="1" t="s">
        <v>271</v>
      </c>
      <c r="B39" s="3"/>
      <c r="C39" s="171"/>
      <c r="D39" s="154"/>
      <c r="E39" s="175" t="s">
        <v>272</v>
      </c>
      <c r="F39" s="173"/>
      <c r="G39" s="173"/>
      <c r="H39" s="173"/>
      <c r="I39" s="173"/>
      <c r="J39" s="154"/>
      <c r="K39" s="154"/>
      <c r="L39" s="168"/>
      <c r="M39" s="169">
        <v>1181081</v>
      </c>
      <c r="N39" s="170"/>
      <c r="Q39" s="46">
        <v>1181081236</v>
      </c>
      <c r="Z39" s="221"/>
    </row>
    <row r="40" spans="1:26" s="46" customFormat="1">
      <c r="A40" s="1" t="s">
        <v>273</v>
      </c>
      <c r="B40" s="3"/>
      <c r="C40" s="171"/>
      <c r="D40" s="154"/>
      <c r="E40" s="175" t="s">
        <v>274</v>
      </c>
      <c r="F40" s="173"/>
      <c r="G40" s="173"/>
      <c r="H40" s="173"/>
      <c r="I40" s="173"/>
      <c r="J40" s="154"/>
      <c r="K40" s="154"/>
      <c r="L40" s="168"/>
      <c r="M40" s="169">
        <v>44962</v>
      </c>
      <c r="N40" s="170"/>
      <c r="Q40" s="46">
        <v>44961617</v>
      </c>
      <c r="Z40" s="221"/>
    </row>
    <row r="41" spans="1:26" s="46" customFormat="1">
      <c r="A41" s="1" t="s">
        <v>275</v>
      </c>
      <c r="B41" s="3"/>
      <c r="C41" s="171"/>
      <c r="D41" s="154"/>
      <c r="E41" s="175" t="s">
        <v>276</v>
      </c>
      <c r="F41" s="173"/>
      <c r="G41" s="173"/>
      <c r="H41" s="173"/>
      <c r="I41" s="173"/>
      <c r="J41" s="154"/>
      <c r="K41" s="154"/>
      <c r="L41" s="168"/>
      <c r="M41" s="169" t="s">
        <v>352</v>
      </c>
      <c r="N41" s="170"/>
      <c r="Q41" s="46" t="s">
        <v>11</v>
      </c>
      <c r="Z41" s="221"/>
    </row>
    <row r="42" spans="1:26" s="46" customFormat="1">
      <c r="A42" s="1" t="s">
        <v>277</v>
      </c>
      <c r="B42" s="3"/>
      <c r="C42" s="171"/>
      <c r="D42" s="154"/>
      <c r="E42" s="175" t="s">
        <v>278</v>
      </c>
      <c r="F42" s="173"/>
      <c r="G42" s="173"/>
      <c r="H42" s="173"/>
      <c r="I42" s="173"/>
      <c r="J42" s="154"/>
      <c r="K42" s="154"/>
      <c r="L42" s="168"/>
      <c r="M42" s="169">
        <v>600</v>
      </c>
      <c r="N42" s="170"/>
      <c r="Q42" s="46">
        <v>600000</v>
      </c>
      <c r="Z42" s="221"/>
    </row>
    <row r="43" spans="1:26" s="46" customFormat="1">
      <c r="A43" s="1" t="s">
        <v>279</v>
      </c>
      <c r="B43" s="3"/>
      <c r="C43" s="171"/>
      <c r="D43" s="154"/>
      <c r="E43" s="175" t="s">
        <v>240</v>
      </c>
      <c r="F43" s="173"/>
      <c r="G43" s="173"/>
      <c r="H43" s="173"/>
      <c r="I43" s="173"/>
      <c r="J43" s="154"/>
      <c r="K43" s="154"/>
      <c r="L43" s="168"/>
      <c r="M43" s="169" t="s">
        <v>352</v>
      </c>
      <c r="N43" s="170"/>
      <c r="Q43" s="46" t="s">
        <v>11</v>
      </c>
      <c r="Z43" s="221"/>
    </row>
    <row r="44" spans="1:26" s="46" customFormat="1">
      <c r="A44" s="1" t="s">
        <v>280</v>
      </c>
      <c r="B44" s="3"/>
      <c r="C44" s="171"/>
      <c r="D44" s="154" t="s">
        <v>281</v>
      </c>
      <c r="E44" s="175"/>
      <c r="F44" s="173"/>
      <c r="G44" s="173"/>
      <c r="H44" s="173"/>
      <c r="I44" s="175"/>
      <c r="J44" s="154"/>
      <c r="K44" s="154"/>
      <c r="L44" s="168"/>
      <c r="M44" s="169">
        <v>1091866</v>
      </c>
      <c r="N44" s="170"/>
      <c r="Q44" s="46">
        <f>IF(COUNTIF(Q45:Q49,"-")=COUNTA(Q45:Q49),"-",SUM(Q45:Q49))</f>
        <v>1091865988</v>
      </c>
      <c r="Z44" s="221"/>
    </row>
    <row r="45" spans="1:26" s="46" customFormat="1">
      <c r="A45" s="1" t="s">
        <v>282</v>
      </c>
      <c r="B45" s="3"/>
      <c r="C45" s="171"/>
      <c r="D45" s="154"/>
      <c r="E45" s="175" t="s">
        <v>255</v>
      </c>
      <c r="F45" s="173"/>
      <c r="G45" s="173"/>
      <c r="H45" s="173"/>
      <c r="I45" s="175"/>
      <c r="J45" s="154"/>
      <c r="K45" s="154"/>
      <c r="L45" s="168"/>
      <c r="M45" s="169">
        <v>293528</v>
      </c>
      <c r="N45" s="170"/>
      <c r="Q45" s="46">
        <v>293528000</v>
      </c>
      <c r="Z45" s="221"/>
    </row>
    <row r="46" spans="1:26" s="46" customFormat="1">
      <c r="A46" s="1" t="s">
        <v>283</v>
      </c>
      <c r="B46" s="3"/>
      <c r="C46" s="171"/>
      <c r="D46" s="154"/>
      <c r="E46" s="175" t="s">
        <v>284</v>
      </c>
      <c r="F46" s="173"/>
      <c r="G46" s="173"/>
      <c r="H46" s="173"/>
      <c r="I46" s="175"/>
      <c r="J46" s="154"/>
      <c r="K46" s="154"/>
      <c r="L46" s="168"/>
      <c r="M46" s="169">
        <v>777294</v>
      </c>
      <c r="N46" s="170"/>
      <c r="Q46" s="46">
        <v>777293714</v>
      </c>
      <c r="Z46" s="221"/>
    </row>
    <row r="47" spans="1:26" s="46" customFormat="1">
      <c r="A47" s="1" t="s">
        <v>285</v>
      </c>
      <c r="B47" s="3"/>
      <c r="C47" s="171"/>
      <c r="D47" s="154"/>
      <c r="E47" s="175" t="s">
        <v>286</v>
      </c>
      <c r="F47" s="173"/>
      <c r="G47" s="154"/>
      <c r="H47" s="173"/>
      <c r="I47" s="173"/>
      <c r="J47" s="154"/>
      <c r="K47" s="154"/>
      <c r="L47" s="168"/>
      <c r="M47" s="169" t="s">
        <v>352</v>
      </c>
      <c r="N47" s="170"/>
      <c r="Q47" s="46" t="s">
        <v>11</v>
      </c>
      <c r="Z47" s="221"/>
    </row>
    <row r="48" spans="1:26" s="46" customFormat="1">
      <c r="A48" s="1" t="s">
        <v>287</v>
      </c>
      <c r="B48" s="3"/>
      <c r="C48" s="171"/>
      <c r="D48" s="154"/>
      <c r="E48" s="175" t="s">
        <v>288</v>
      </c>
      <c r="F48" s="173"/>
      <c r="G48" s="154"/>
      <c r="H48" s="173"/>
      <c r="I48" s="173"/>
      <c r="J48" s="154"/>
      <c r="K48" s="154"/>
      <c r="L48" s="168"/>
      <c r="M48" s="169">
        <v>21044</v>
      </c>
      <c r="N48" s="170"/>
      <c r="Q48" s="46">
        <v>21044274</v>
      </c>
      <c r="Z48" s="221"/>
    </row>
    <row r="49" spans="1:26" s="46" customFormat="1">
      <c r="A49" s="1" t="s">
        <v>289</v>
      </c>
      <c r="B49" s="3"/>
      <c r="C49" s="171"/>
      <c r="D49" s="154"/>
      <c r="E49" s="175" t="s">
        <v>259</v>
      </c>
      <c r="F49" s="173"/>
      <c r="G49" s="173"/>
      <c r="H49" s="173"/>
      <c r="I49" s="173"/>
      <c r="J49" s="154"/>
      <c r="K49" s="154"/>
      <c r="L49" s="168"/>
      <c r="M49" s="169" t="s">
        <v>352</v>
      </c>
      <c r="N49" s="170"/>
      <c r="Q49" s="46" t="s">
        <v>11</v>
      </c>
      <c r="Z49" s="221"/>
    </row>
    <row r="50" spans="1:26" s="46" customFormat="1">
      <c r="A50" s="1" t="s">
        <v>267</v>
      </c>
      <c r="B50" s="3"/>
      <c r="C50" s="176" t="s">
        <v>268</v>
      </c>
      <c r="D50" s="177"/>
      <c r="E50" s="178"/>
      <c r="F50" s="179"/>
      <c r="G50" s="179"/>
      <c r="H50" s="179"/>
      <c r="I50" s="179"/>
      <c r="J50" s="177"/>
      <c r="K50" s="177"/>
      <c r="L50" s="180"/>
      <c r="M50" s="181">
        <v>-134777</v>
      </c>
      <c r="N50" s="182"/>
      <c r="Q50" s="46">
        <f>IF(AND(Q38="-",Q44="-"),"-",SUM(Q44)-SUM(Q38))</f>
        <v>-134776865</v>
      </c>
      <c r="Z50" s="221"/>
    </row>
    <row r="51" spans="1:26" s="46" customFormat="1">
      <c r="A51" s="1"/>
      <c r="B51" s="3"/>
      <c r="C51" s="171" t="s">
        <v>330</v>
      </c>
      <c r="D51" s="154"/>
      <c r="E51" s="175"/>
      <c r="F51" s="173"/>
      <c r="G51" s="173"/>
      <c r="H51" s="173"/>
      <c r="I51" s="173"/>
      <c r="J51" s="154"/>
      <c r="K51" s="154"/>
      <c r="L51" s="168"/>
      <c r="M51" s="183"/>
      <c r="N51" s="184"/>
      <c r="Z51" s="221"/>
    </row>
    <row r="52" spans="1:26" s="46" customFormat="1">
      <c r="A52" s="1" t="s">
        <v>292</v>
      </c>
      <c r="B52" s="3"/>
      <c r="C52" s="171"/>
      <c r="D52" s="154" t="s">
        <v>293</v>
      </c>
      <c r="E52" s="175"/>
      <c r="F52" s="173"/>
      <c r="G52" s="173"/>
      <c r="H52" s="173"/>
      <c r="I52" s="173"/>
      <c r="J52" s="154"/>
      <c r="K52" s="154"/>
      <c r="L52" s="168"/>
      <c r="M52" s="169">
        <v>291257</v>
      </c>
      <c r="N52" s="170"/>
      <c r="Q52" s="46">
        <f>IF(COUNTIF(Q53:Q54,"-")=COUNTA(Q53:Q54),"-",SUM(Q53:Q54))</f>
        <v>291256863</v>
      </c>
      <c r="Z52" s="221"/>
    </row>
    <row r="53" spans="1:26" s="46" customFormat="1">
      <c r="A53" s="1" t="s">
        <v>294</v>
      </c>
      <c r="B53" s="3"/>
      <c r="C53" s="171"/>
      <c r="D53" s="154"/>
      <c r="E53" s="175" t="s">
        <v>331</v>
      </c>
      <c r="F53" s="173"/>
      <c r="G53" s="173"/>
      <c r="H53" s="173"/>
      <c r="I53" s="173"/>
      <c r="J53" s="154"/>
      <c r="K53" s="154"/>
      <c r="L53" s="168"/>
      <c r="M53" s="169">
        <v>291257</v>
      </c>
      <c r="N53" s="170"/>
      <c r="Q53" s="46">
        <v>291256863</v>
      </c>
      <c r="Z53" s="221"/>
    </row>
    <row r="54" spans="1:26" s="46" customFormat="1">
      <c r="A54" s="1" t="s">
        <v>295</v>
      </c>
      <c r="B54" s="3"/>
      <c r="C54" s="171"/>
      <c r="D54" s="154"/>
      <c r="E54" s="175" t="s">
        <v>240</v>
      </c>
      <c r="F54" s="173"/>
      <c r="G54" s="173"/>
      <c r="H54" s="173"/>
      <c r="I54" s="173"/>
      <c r="J54" s="154"/>
      <c r="K54" s="154"/>
      <c r="L54" s="168"/>
      <c r="M54" s="169" t="s">
        <v>352</v>
      </c>
      <c r="N54" s="170"/>
      <c r="Q54" s="46" t="s">
        <v>11</v>
      </c>
      <c r="Z54" s="221"/>
    </row>
    <row r="55" spans="1:26" s="46" customFormat="1">
      <c r="A55" s="1" t="s">
        <v>296</v>
      </c>
      <c r="B55" s="3"/>
      <c r="C55" s="171"/>
      <c r="D55" s="154" t="s">
        <v>297</v>
      </c>
      <c r="E55" s="175"/>
      <c r="F55" s="173"/>
      <c r="G55" s="173"/>
      <c r="H55" s="173"/>
      <c r="I55" s="173"/>
      <c r="J55" s="154"/>
      <c r="K55" s="154"/>
      <c r="L55" s="168"/>
      <c r="M55" s="169">
        <v>152695</v>
      </c>
      <c r="N55" s="170"/>
      <c r="Q55" s="46">
        <f>IF(COUNTIF(Q56:Q57,"-")=COUNTA(Q56:Q57),"-",SUM(Q56:Q57))</f>
        <v>152695000</v>
      </c>
      <c r="Z55" s="221"/>
    </row>
    <row r="56" spans="1:26" s="46" customFormat="1">
      <c r="A56" s="1" t="s">
        <v>298</v>
      </c>
      <c r="B56" s="3"/>
      <c r="C56" s="171"/>
      <c r="D56" s="154"/>
      <c r="E56" s="175" t="s">
        <v>332</v>
      </c>
      <c r="F56" s="173"/>
      <c r="G56" s="173"/>
      <c r="H56" s="173"/>
      <c r="I56" s="167"/>
      <c r="J56" s="154"/>
      <c r="K56" s="154"/>
      <c r="L56" s="168"/>
      <c r="M56" s="169">
        <v>152695</v>
      </c>
      <c r="N56" s="170"/>
      <c r="Q56" s="46">
        <v>152695000</v>
      </c>
      <c r="Z56" s="221"/>
    </row>
    <row r="57" spans="1:26" s="46" customFormat="1">
      <c r="A57" s="1" t="s">
        <v>299</v>
      </c>
      <c r="B57" s="3"/>
      <c r="C57" s="171"/>
      <c r="D57" s="154"/>
      <c r="E57" s="175" t="s">
        <v>259</v>
      </c>
      <c r="F57" s="173"/>
      <c r="G57" s="173"/>
      <c r="H57" s="173"/>
      <c r="I57" s="188"/>
      <c r="J57" s="154"/>
      <c r="K57" s="154"/>
      <c r="L57" s="168"/>
      <c r="M57" s="169" t="s">
        <v>352</v>
      </c>
      <c r="N57" s="170"/>
      <c r="Q57" s="46" t="s">
        <v>11</v>
      </c>
      <c r="Z57" s="221"/>
    </row>
    <row r="58" spans="1:26" s="46" customFormat="1">
      <c r="A58" s="1" t="s">
        <v>290</v>
      </c>
      <c r="B58" s="3"/>
      <c r="C58" s="176" t="s">
        <v>291</v>
      </c>
      <c r="D58" s="177"/>
      <c r="E58" s="178"/>
      <c r="F58" s="179"/>
      <c r="G58" s="179"/>
      <c r="H58" s="179"/>
      <c r="I58" s="187"/>
      <c r="J58" s="177"/>
      <c r="K58" s="177"/>
      <c r="L58" s="180"/>
      <c r="M58" s="181">
        <v>-138562</v>
      </c>
      <c r="N58" s="182"/>
      <c r="Q58" s="46">
        <f>IF(AND(Q52="-",Q55="-"),"-",SUM(Q55)-SUM(Q52))</f>
        <v>-138561863</v>
      </c>
      <c r="Z58" s="221"/>
    </row>
    <row r="59" spans="1:26" s="46" customFormat="1">
      <c r="A59" s="1" t="s">
        <v>300</v>
      </c>
      <c r="B59" s="3"/>
      <c r="C59" s="482" t="s">
        <v>301</v>
      </c>
      <c r="D59" s="483"/>
      <c r="E59" s="483"/>
      <c r="F59" s="483"/>
      <c r="G59" s="483"/>
      <c r="H59" s="483"/>
      <c r="I59" s="483"/>
      <c r="J59" s="483"/>
      <c r="K59" s="483"/>
      <c r="L59" s="484"/>
      <c r="M59" s="181">
        <v>179073</v>
      </c>
      <c r="N59" s="182"/>
      <c r="Q59" s="46">
        <f>IF(AND(Q36="-",Q50="-",Q58="-"),"-",SUM(Q36,Q50,Q58))</f>
        <v>179072778</v>
      </c>
      <c r="Z59" s="221"/>
    </row>
    <row r="60" spans="1:26" s="46" customFormat="1" ht="14.25" thickBot="1">
      <c r="A60" s="1" t="s">
        <v>302</v>
      </c>
      <c r="B60" s="3"/>
      <c r="C60" s="460" t="s">
        <v>303</v>
      </c>
      <c r="D60" s="461"/>
      <c r="E60" s="461"/>
      <c r="F60" s="461"/>
      <c r="G60" s="461"/>
      <c r="H60" s="461"/>
      <c r="I60" s="461"/>
      <c r="J60" s="461"/>
      <c r="K60" s="461"/>
      <c r="L60" s="462"/>
      <c r="M60" s="181">
        <v>297898</v>
      </c>
      <c r="N60" s="182"/>
      <c r="Q60" s="46">
        <v>297897511</v>
      </c>
      <c r="Z60" s="221"/>
    </row>
    <row r="61" spans="1:26" s="46" customFormat="1" ht="14.25" hidden="1" thickBot="1">
      <c r="A61" s="1">
        <v>4435000</v>
      </c>
      <c r="B61" s="3"/>
      <c r="C61" s="463" t="s">
        <v>221</v>
      </c>
      <c r="D61" s="464"/>
      <c r="E61" s="464"/>
      <c r="F61" s="464"/>
      <c r="G61" s="464"/>
      <c r="H61" s="464"/>
      <c r="I61" s="464"/>
      <c r="J61" s="464"/>
      <c r="K61" s="464"/>
      <c r="L61" s="465"/>
      <c r="M61" s="189" t="s">
        <v>352</v>
      </c>
      <c r="N61" s="182"/>
      <c r="Q61" s="46" t="s">
        <v>352</v>
      </c>
      <c r="Z61" s="221"/>
    </row>
    <row r="62" spans="1:26" s="46" customFormat="1" ht="14.25" thickBot="1">
      <c r="A62" s="1" t="s">
        <v>304</v>
      </c>
      <c r="B62" s="3"/>
      <c r="C62" s="466" t="s">
        <v>305</v>
      </c>
      <c r="D62" s="467"/>
      <c r="E62" s="467"/>
      <c r="F62" s="467"/>
      <c r="G62" s="467"/>
      <c r="H62" s="467"/>
      <c r="I62" s="467"/>
      <c r="J62" s="467"/>
      <c r="K62" s="467"/>
      <c r="L62" s="468"/>
      <c r="M62" s="190">
        <v>476970</v>
      </c>
      <c r="N62" s="191" t="s">
        <v>355</v>
      </c>
      <c r="Q62" s="46">
        <f>IF(COUNTIF(Q59:Q61,"-")=COUNTA(Q59:Q61),"-",SUM(Q59:Q61))</f>
        <v>476970289</v>
      </c>
      <c r="Z62" s="221"/>
    </row>
    <row r="63" spans="1:26" s="46" customFormat="1" ht="14.25" thickBot="1">
      <c r="A63" s="1"/>
      <c r="B63" s="3"/>
      <c r="C63" s="192"/>
      <c r="D63" s="192"/>
      <c r="E63" s="192"/>
      <c r="F63" s="192"/>
      <c r="G63" s="192"/>
      <c r="H63" s="192"/>
      <c r="I63" s="192"/>
      <c r="J63" s="192"/>
      <c r="K63" s="192"/>
      <c r="L63" s="192"/>
      <c r="M63" s="193"/>
      <c r="N63" s="194"/>
      <c r="Z63" s="221"/>
    </row>
    <row r="64" spans="1:26" s="46" customFormat="1">
      <c r="A64" s="1" t="s">
        <v>306</v>
      </c>
      <c r="B64" s="3"/>
      <c r="C64" s="195" t="s">
        <v>307</v>
      </c>
      <c r="D64" s="196"/>
      <c r="E64" s="196"/>
      <c r="F64" s="196"/>
      <c r="G64" s="196"/>
      <c r="H64" s="196"/>
      <c r="I64" s="196"/>
      <c r="J64" s="196"/>
      <c r="K64" s="196"/>
      <c r="L64" s="196"/>
      <c r="M64" s="197">
        <v>10593</v>
      </c>
      <c r="N64" s="198"/>
      <c r="Q64" s="46">
        <v>10593300</v>
      </c>
      <c r="Z64" s="221"/>
    </row>
    <row r="65" spans="1:26" s="46" customFormat="1">
      <c r="A65" s="1" t="s">
        <v>308</v>
      </c>
      <c r="B65" s="3"/>
      <c r="C65" s="199" t="s">
        <v>309</v>
      </c>
      <c r="D65" s="200"/>
      <c r="E65" s="200"/>
      <c r="F65" s="200"/>
      <c r="G65" s="200"/>
      <c r="H65" s="200"/>
      <c r="I65" s="200"/>
      <c r="J65" s="200"/>
      <c r="K65" s="200"/>
      <c r="L65" s="200"/>
      <c r="M65" s="181">
        <v>1139</v>
      </c>
      <c r="N65" s="182"/>
      <c r="Q65" s="46">
        <v>1138598</v>
      </c>
      <c r="Z65" s="221"/>
    </row>
    <row r="66" spans="1:26" s="46" customFormat="1" ht="14.25" thickBot="1">
      <c r="A66" s="1" t="s">
        <v>310</v>
      </c>
      <c r="B66" s="3"/>
      <c r="C66" s="201" t="s">
        <v>311</v>
      </c>
      <c r="D66" s="202"/>
      <c r="E66" s="202"/>
      <c r="F66" s="202"/>
      <c r="G66" s="202"/>
      <c r="H66" s="202"/>
      <c r="I66" s="202"/>
      <c r="J66" s="202"/>
      <c r="K66" s="202"/>
      <c r="L66" s="202"/>
      <c r="M66" s="203">
        <v>11732</v>
      </c>
      <c r="N66" s="204"/>
      <c r="Q66" s="46">
        <f>IF(COUNTIF(Q64:Q65,"-")=COUNTA(Q64:Q65),"-",SUM(Q64:Q65))</f>
        <v>11731898</v>
      </c>
      <c r="Z66" s="221"/>
    </row>
    <row r="67" spans="1:26" s="46" customFormat="1" ht="14.25" thickBot="1">
      <c r="A67" s="1" t="s">
        <v>312</v>
      </c>
      <c r="B67" s="3"/>
      <c r="C67" s="205" t="s">
        <v>313</v>
      </c>
      <c r="D67" s="206"/>
      <c r="E67" s="207"/>
      <c r="F67" s="208"/>
      <c r="G67" s="208"/>
      <c r="H67" s="208"/>
      <c r="I67" s="208"/>
      <c r="J67" s="206"/>
      <c r="K67" s="206"/>
      <c r="L67" s="206"/>
      <c r="M67" s="190">
        <v>488702</v>
      </c>
      <c r="N67" s="191"/>
      <c r="Q67" s="46">
        <f>IF(AND(Q62="-",Q66="-"),"-",SUM(Q62,Q66))</f>
        <v>488702187</v>
      </c>
      <c r="Z67" s="221"/>
    </row>
    <row r="68" spans="1:26" s="46" customFormat="1" ht="6.75" customHeight="1">
      <c r="A68" s="1"/>
      <c r="B68" s="3"/>
      <c r="C68" s="153"/>
      <c r="D68" s="153"/>
      <c r="E68" s="209"/>
      <c r="F68" s="210"/>
      <c r="G68" s="210"/>
      <c r="H68" s="210"/>
      <c r="I68" s="211"/>
      <c r="J68" s="212"/>
      <c r="K68" s="212"/>
      <c r="L68" s="212"/>
      <c r="M68" s="3"/>
      <c r="N68" s="3"/>
    </row>
    <row r="69" spans="1:26" s="46" customFormat="1">
      <c r="A69" s="1"/>
      <c r="B69" s="3"/>
      <c r="C69" s="153"/>
      <c r="D69" s="213" t="s">
        <v>323</v>
      </c>
      <c r="E69" s="209"/>
      <c r="F69" s="210"/>
      <c r="G69" s="210"/>
      <c r="H69" s="210"/>
      <c r="I69" s="214"/>
      <c r="J69" s="212"/>
      <c r="K69" s="212"/>
      <c r="L69" s="212"/>
      <c r="M69" s="3"/>
      <c r="N69" s="3"/>
    </row>
  </sheetData>
  <mergeCells count="9">
    <mergeCell ref="C60:L60"/>
    <mergeCell ref="C61:L61"/>
    <mergeCell ref="C62:L62"/>
    <mergeCell ref="C9:N9"/>
    <mergeCell ref="C10:N10"/>
    <mergeCell ref="C11:N11"/>
    <mergeCell ref="C13:L14"/>
    <mergeCell ref="M13:N14"/>
    <mergeCell ref="C59:L59"/>
  </mergeCells>
  <phoneticPr fontId="10"/>
  <pageMargins left="0.7" right="0.7" top="0.39370078740157477" bottom="0.39370078740157477" header="0.51181102362204722" footer="0.51181102362204722"/>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8"/>
  <sheetViews>
    <sheetView zoomScaleNormal="100" workbookViewId="0">
      <selection activeCell="M135" sqref="M135"/>
    </sheetView>
  </sheetViews>
  <sheetFormatPr defaultRowHeight="13.5"/>
  <cols>
    <col min="1" max="1" width="9" style="215" customWidth="1"/>
  </cols>
  <sheetData>
    <row r="1" spans="1:12">
      <c r="A1" s="502"/>
      <c r="B1" s="502"/>
      <c r="C1" s="502"/>
      <c r="D1" s="502"/>
      <c r="E1" s="502"/>
      <c r="F1" s="502"/>
      <c r="G1" s="502"/>
      <c r="H1" s="502"/>
      <c r="I1" s="502"/>
      <c r="J1" s="502"/>
      <c r="K1" s="502"/>
      <c r="L1" s="502"/>
    </row>
    <row r="2" spans="1:12" ht="13.5" customHeight="1">
      <c r="A2" s="503" t="s">
        <v>340</v>
      </c>
      <c r="B2" s="503"/>
      <c r="C2" s="503"/>
      <c r="D2" s="503"/>
      <c r="E2" s="503"/>
      <c r="F2" s="503"/>
      <c r="G2" s="503"/>
      <c r="H2" s="503"/>
      <c r="I2" s="503"/>
      <c r="J2" s="503"/>
      <c r="K2" s="503"/>
      <c r="L2" s="503"/>
    </row>
    <row r="3" spans="1:12" ht="13.5" customHeight="1">
      <c r="A3" s="504" t="s">
        <v>341</v>
      </c>
      <c r="B3" s="504"/>
      <c r="C3" s="504"/>
      <c r="D3" s="504"/>
      <c r="E3" s="504"/>
      <c r="F3" s="504"/>
      <c r="G3" s="504"/>
      <c r="H3" s="504"/>
      <c r="I3" s="504"/>
      <c r="J3" s="504"/>
      <c r="K3" s="504"/>
      <c r="L3" s="504"/>
    </row>
    <row r="4" spans="1:12" ht="162" customHeight="1">
      <c r="A4" s="505" t="s">
        <v>484</v>
      </c>
      <c r="B4" s="505"/>
      <c r="C4" s="505"/>
      <c r="D4" s="505"/>
      <c r="E4" s="505"/>
      <c r="F4" s="505"/>
      <c r="G4" s="505"/>
      <c r="H4" s="505"/>
      <c r="I4" s="505"/>
      <c r="J4" s="505"/>
      <c r="K4" s="505"/>
      <c r="L4" s="505"/>
    </row>
    <row r="5" spans="1:12" ht="13.5" customHeight="1">
      <c r="A5" s="504" t="s">
        <v>342</v>
      </c>
      <c r="B5" s="504"/>
      <c r="C5" s="504"/>
      <c r="D5" s="504"/>
      <c r="E5" s="504"/>
      <c r="F5" s="504"/>
      <c r="G5" s="504"/>
      <c r="H5" s="504"/>
      <c r="I5" s="504"/>
      <c r="J5" s="504"/>
      <c r="K5" s="504"/>
      <c r="L5" s="504"/>
    </row>
    <row r="6" spans="1:12" ht="40.5" customHeight="1">
      <c r="A6" s="505" t="s">
        <v>485</v>
      </c>
      <c r="B6" s="505"/>
      <c r="C6" s="505"/>
      <c r="D6" s="505"/>
      <c r="E6" s="505"/>
      <c r="F6" s="505"/>
      <c r="G6" s="505"/>
      <c r="H6" s="505"/>
      <c r="I6" s="505"/>
      <c r="J6" s="505"/>
      <c r="K6" s="505"/>
      <c r="L6" s="505"/>
    </row>
    <row r="7" spans="1:12" ht="13.5" customHeight="1">
      <c r="A7" s="504" t="s">
        <v>343</v>
      </c>
      <c r="B7" s="504"/>
      <c r="C7" s="504"/>
      <c r="D7" s="504"/>
      <c r="E7" s="504"/>
      <c r="F7" s="504"/>
      <c r="G7" s="504"/>
      <c r="H7" s="504"/>
      <c r="I7" s="504"/>
      <c r="J7" s="504"/>
      <c r="K7" s="504"/>
      <c r="L7" s="504"/>
    </row>
    <row r="8" spans="1:12" ht="175.5" customHeight="1">
      <c r="A8" s="505" t="s">
        <v>486</v>
      </c>
      <c r="B8" s="505"/>
      <c r="C8" s="505"/>
      <c r="D8" s="505"/>
      <c r="E8" s="505"/>
      <c r="F8" s="505"/>
      <c r="G8" s="505"/>
      <c r="H8" s="505"/>
      <c r="I8" s="505"/>
      <c r="J8" s="505"/>
      <c r="K8" s="505"/>
      <c r="L8" s="505"/>
    </row>
    <row r="9" spans="1:12" ht="13.5" customHeight="1">
      <c r="A9" s="504" t="s">
        <v>344</v>
      </c>
      <c r="B9" s="504"/>
      <c r="C9" s="504"/>
      <c r="D9" s="504"/>
      <c r="E9" s="504"/>
      <c r="F9" s="504"/>
      <c r="G9" s="504"/>
      <c r="H9" s="504"/>
      <c r="I9" s="504"/>
      <c r="J9" s="504"/>
      <c r="K9" s="504"/>
      <c r="L9" s="504"/>
    </row>
    <row r="10" spans="1:12" ht="135" customHeight="1">
      <c r="A10" s="505" t="s">
        <v>487</v>
      </c>
      <c r="B10" s="505"/>
      <c r="C10" s="505"/>
      <c r="D10" s="505"/>
      <c r="E10" s="505"/>
      <c r="F10" s="505"/>
      <c r="G10" s="505"/>
      <c r="H10" s="505"/>
      <c r="I10" s="505"/>
      <c r="J10" s="505"/>
      <c r="K10" s="505"/>
      <c r="L10" s="505"/>
    </row>
    <row r="11" spans="1:12">
      <c r="A11" s="504"/>
      <c r="B11" s="504"/>
      <c r="C11" s="504"/>
      <c r="D11" s="504"/>
      <c r="E11" s="504"/>
      <c r="F11" s="504"/>
      <c r="G11" s="504"/>
      <c r="H11" s="504"/>
      <c r="I11" s="504"/>
      <c r="J11" s="504"/>
      <c r="K11" s="504"/>
      <c r="L11" s="504"/>
    </row>
    <row r="12" spans="1:12">
      <c r="A12" s="505"/>
      <c r="B12" s="505"/>
      <c r="C12" s="505"/>
      <c r="D12" s="505"/>
      <c r="E12" s="505"/>
      <c r="F12" s="505"/>
      <c r="G12" s="505"/>
      <c r="H12" s="505"/>
      <c r="I12" s="505"/>
      <c r="J12" s="505"/>
      <c r="K12" s="505"/>
      <c r="L12" s="505"/>
    </row>
    <row r="13" spans="1:12" ht="13.5" customHeight="1">
      <c r="A13" s="504" t="s">
        <v>488</v>
      </c>
      <c r="B13" s="504"/>
      <c r="C13" s="504"/>
      <c r="D13" s="504"/>
      <c r="E13" s="504"/>
      <c r="F13" s="504"/>
      <c r="G13" s="504"/>
      <c r="H13" s="504"/>
      <c r="I13" s="504"/>
      <c r="J13" s="504"/>
      <c r="K13" s="504"/>
      <c r="L13" s="504"/>
    </row>
    <row r="14" spans="1:12" ht="52.5" customHeight="1">
      <c r="A14" s="505" t="s">
        <v>489</v>
      </c>
      <c r="B14" s="505"/>
      <c r="C14" s="505"/>
      <c r="D14" s="505"/>
      <c r="E14" s="505"/>
      <c r="F14" s="505"/>
      <c r="G14" s="505"/>
      <c r="H14" s="505"/>
      <c r="I14" s="505"/>
      <c r="J14" s="505"/>
      <c r="K14" s="505"/>
      <c r="L14" s="505"/>
    </row>
    <row r="15" spans="1:12" ht="13.5" customHeight="1">
      <c r="A15" s="504" t="s">
        <v>490</v>
      </c>
      <c r="B15" s="504"/>
      <c r="C15" s="504"/>
      <c r="D15" s="504"/>
      <c r="E15" s="504"/>
      <c r="F15" s="504"/>
      <c r="G15" s="504"/>
      <c r="H15" s="504"/>
      <c r="I15" s="504"/>
      <c r="J15" s="504"/>
      <c r="K15" s="504"/>
      <c r="L15" s="504"/>
    </row>
    <row r="16" spans="1:12" ht="40.5" customHeight="1">
      <c r="A16" s="505" t="s">
        <v>491</v>
      </c>
      <c r="B16" s="505"/>
      <c r="C16" s="505"/>
      <c r="D16" s="505"/>
      <c r="E16" s="505"/>
      <c r="F16" s="505"/>
      <c r="G16" s="505"/>
      <c r="H16" s="505"/>
      <c r="I16" s="505"/>
      <c r="J16" s="505"/>
      <c r="K16" s="505"/>
      <c r="L16" s="505"/>
    </row>
    <row r="17" spans="1:12">
      <c r="A17" s="505"/>
      <c r="B17" s="505"/>
      <c r="C17" s="505"/>
      <c r="D17" s="505"/>
      <c r="E17" s="505"/>
      <c r="F17" s="505"/>
      <c r="G17" s="505"/>
      <c r="H17" s="505"/>
      <c r="I17" s="505"/>
      <c r="J17" s="505"/>
      <c r="K17" s="505"/>
      <c r="L17" s="505"/>
    </row>
    <row r="18" spans="1:12" ht="13.5" customHeight="1">
      <c r="A18" s="504" t="s">
        <v>492</v>
      </c>
      <c r="B18" s="504"/>
      <c r="C18" s="504"/>
      <c r="D18" s="504"/>
      <c r="E18" s="504"/>
      <c r="F18" s="504"/>
      <c r="G18" s="504"/>
      <c r="H18" s="504"/>
      <c r="I18" s="504"/>
      <c r="J18" s="504"/>
      <c r="K18" s="504"/>
      <c r="L18" s="504"/>
    </row>
    <row r="19" spans="1:12" ht="63" customHeight="1">
      <c r="A19" s="505" t="s">
        <v>575</v>
      </c>
      <c r="B19" s="505"/>
      <c r="C19" s="505"/>
      <c r="D19" s="505"/>
      <c r="E19" s="505"/>
      <c r="F19" s="505"/>
      <c r="G19" s="505"/>
      <c r="H19" s="505"/>
      <c r="I19" s="505"/>
      <c r="J19" s="505"/>
      <c r="K19" s="505"/>
      <c r="L19" s="505"/>
    </row>
    <row r="20" spans="1:12" ht="49.5" customHeight="1">
      <c r="A20" s="505" t="s">
        <v>493</v>
      </c>
      <c r="B20" s="505"/>
      <c r="C20" s="505"/>
      <c r="D20" s="505"/>
      <c r="E20" s="505"/>
      <c r="F20" s="505"/>
      <c r="G20" s="505"/>
      <c r="H20" s="505"/>
      <c r="I20" s="505"/>
      <c r="J20" s="505"/>
      <c r="K20" s="505"/>
      <c r="L20" s="505"/>
    </row>
    <row r="21" spans="1:12">
      <c r="A21" s="502"/>
      <c r="B21" s="502"/>
      <c r="C21" s="502"/>
      <c r="D21" s="502"/>
      <c r="E21" s="502"/>
      <c r="F21" s="502"/>
      <c r="G21" s="502"/>
      <c r="H21" s="502"/>
      <c r="I21" s="502"/>
      <c r="J21" s="502"/>
      <c r="K21" s="502"/>
      <c r="L21" s="502"/>
    </row>
    <row r="22" spans="1:12">
      <c r="A22" s="502"/>
      <c r="B22" s="502"/>
      <c r="C22" s="502"/>
      <c r="D22" s="502"/>
      <c r="E22" s="502"/>
      <c r="F22" s="502"/>
      <c r="G22" s="502"/>
      <c r="H22" s="502"/>
      <c r="I22" s="502"/>
      <c r="J22" s="502"/>
      <c r="K22" s="502"/>
      <c r="L22" s="502"/>
    </row>
    <row r="23" spans="1:12" ht="13.5" customHeight="1">
      <c r="A23" s="503" t="s">
        <v>494</v>
      </c>
      <c r="B23" s="503"/>
      <c r="C23" s="503"/>
      <c r="D23" s="503"/>
      <c r="E23" s="503"/>
      <c r="F23" s="503"/>
      <c r="G23" s="503"/>
      <c r="H23" s="503"/>
      <c r="I23" s="503"/>
      <c r="J23" s="503"/>
      <c r="K23" s="503"/>
      <c r="L23" s="503"/>
    </row>
    <row r="24" spans="1:12" ht="40.5" customHeight="1">
      <c r="A24" s="504" t="s">
        <v>495</v>
      </c>
      <c r="B24" s="504"/>
      <c r="C24" s="504"/>
      <c r="D24" s="504"/>
      <c r="E24" s="504"/>
      <c r="F24" s="504"/>
      <c r="G24" s="504"/>
      <c r="H24" s="504"/>
      <c r="I24" s="504"/>
      <c r="J24" s="504"/>
      <c r="K24" s="504"/>
      <c r="L24" s="504"/>
    </row>
    <row r="25" spans="1:12" ht="67.5" customHeight="1">
      <c r="A25" s="505" t="s">
        <v>496</v>
      </c>
      <c r="B25" s="505"/>
      <c r="C25" s="505"/>
      <c r="D25" s="505"/>
      <c r="E25" s="505"/>
      <c r="F25" s="505"/>
      <c r="G25" s="505"/>
      <c r="H25" s="505"/>
      <c r="I25" s="505"/>
      <c r="J25" s="505"/>
      <c r="K25" s="505"/>
      <c r="L25" s="505"/>
    </row>
    <row r="26" spans="1:12" ht="27" customHeight="1">
      <c r="A26" s="504" t="s">
        <v>497</v>
      </c>
      <c r="B26" s="504"/>
      <c r="C26" s="504"/>
      <c r="D26" s="504"/>
      <c r="E26" s="504"/>
      <c r="F26" s="504"/>
      <c r="G26" s="504"/>
      <c r="H26" s="504"/>
      <c r="I26" s="504"/>
      <c r="J26" s="504"/>
      <c r="K26" s="504"/>
      <c r="L26" s="504"/>
    </row>
    <row r="27" spans="1:12" ht="13.5" customHeight="1">
      <c r="A27" s="505" t="s">
        <v>498</v>
      </c>
      <c r="B27" s="505"/>
      <c r="C27" s="505"/>
      <c r="D27" s="505"/>
      <c r="E27" s="505"/>
      <c r="F27" s="505"/>
      <c r="G27" s="505"/>
      <c r="H27" s="505"/>
      <c r="I27" s="505"/>
      <c r="J27" s="505"/>
      <c r="K27" s="505"/>
      <c r="L27" s="505"/>
    </row>
    <row r="28" spans="1:12">
      <c r="A28" s="505"/>
      <c r="B28" s="505"/>
      <c r="C28" s="505"/>
      <c r="D28" s="505"/>
      <c r="E28" s="505"/>
      <c r="F28" s="505"/>
      <c r="G28" s="505"/>
      <c r="H28" s="505"/>
      <c r="I28" s="505"/>
      <c r="J28" s="505"/>
      <c r="K28" s="505"/>
      <c r="L28" s="505"/>
    </row>
    <row r="29" spans="1:12" ht="13.5" customHeight="1">
      <c r="A29" s="504" t="s">
        <v>499</v>
      </c>
      <c r="B29" s="504"/>
      <c r="C29" s="504"/>
      <c r="D29" s="504"/>
      <c r="E29" s="504"/>
      <c r="F29" s="504"/>
      <c r="G29" s="504"/>
      <c r="H29" s="504"/>
      <c r="I29" s="504"/>
      <c r="J29" s="504"/>
      <c r="K29" s="504"/>
      <c r="L29" s="504"/>
    </row>
    <row r="30" spans="1:12" ht="175.5" customHeight="1">
      <c r="A30" s="505" t="s">
        <v>500</v>
      </c>
      <c r="B30" s="505"/>
      <c r="C30" s="505"/>
      <c r="D30" s="505"/>
      <c r="E30" s="505"/>
      <c r="F30" s="505"/>
      <c r="G30" s="505"/>
      <c r="H30" s="505"/>
      <c r="I30" s="505"/>
      <c r="J30" s="505"/>
      <c r="K30" s="505"/>
      <c r="L30" s="505"/>
    </row>
    <row r="31" spans="1:12">
      <c r="A31" s="505"/>
      <c r="B31" s="505"/>
      <c r="C31" s="505"/>
      <c r="D31" s="505"/>
      <c r="E31" s="505"/>
      <c r="F31" s="505"/>
      <c r="G31" s="505"/>
      <c r="H31" s="505"/>
      <c r="I31" s="505"/>
      <c r="J31" s="505"/>
      <c r="K31" s="505"/>
      <c r="L31" s="505"/>
    </row>
    <row r="32" spans="1:12">
      <c r="A32" s="502" t="s">
        <v>501</v>
      </c>
      <c r="B32" s="502"/>
      <c r="C32" s="502"/>
      <c r="D32" s="502"/>
      <c r="E32" s="502"/>
      <c r="F32" s="502"/>
      <c r="G32" s="502"/>
      <c r="H32" s="502"/>
      <c r="I32" s="502"/>
      <c r="J32" s="502"/>
      <c r="K32" s="502"/>
      <c r="L32" s="502"/>
    </row>
    <row r="33" spans="1:12">
      <c r="A33" s="502"/>
      <c r="B33" s="502"/>
      <c r="C33" s="502"/>
      <c r="D33" s="502"/>
      <c r="E33" s="502"/>
      <c r="F33" s="502"/>
      <c r="G33" s="502"/>
      <c r="H33" s="502"/>
      <c r="I33" s="502"/>
      <c r="J33" s="502"/>
      <c r="K33" s="502"/>
      <c r="L33" s="502"/>
    </row>
    <row r="34" spans="1:12" ht="13.5" customHeight="1">
      <c r="A34" s="504" t="s">
        <v>576</v>
      </c>
      <c r="B34" s="504"/>
      <c r="C34" s="504"/>
      <c r="D34" s="504"/>
      <c r="E34" s="504"/>
      <c r="F34" s="504"/>
      <c r="G34" s="504"/>
      <c r="H34" s="504"/>
      <c r="I34" s="504"/>
      <c r="J34" s="504"/>
      <c r="K34" s="504"/>
      <c r="L34" s="504"/>
    </row>
    <row r="35" spans="1:12" ht="13.5" customHeight="1">
      <c r="A35" s="505" t="s">
        <v>502</v>
      </c>
      <c r="B35" s="505"/>
      <c r="C35" s="505"/>
      <c r="D35" s="505"/>
      <c r="E35" s="505"/>
      <c r="F35" s="505"/>
      <c r="G35" s="505"/>
      <c r="H35" s="505"/>
      <c r="I35" s="505"/>
      <c r="J35" s="505"/>
      <c r="K35" s="505"/>
      <c r="L35" s="505"/>
    </row>
    <row r="36" spans="1:12">
      <c r="A36" s="506" t="s">
        <v>503</v>
      </c>
      <c r="B36" s="506"/>
      <c r="C36" s="506"/>
      <c r="D36" s="506"/>
      <c r="E36" s="506"/>
      <c r="F36" s="506"/>
      <c r="G36" s="506"/>
      <c r="H36" s="506"/>
      <c r="I36" s="506"/>
      <c r="J36" s="506"/>
      <c r="K36" s="506"/>
      <c r="L36" s="506"/>
    </row>
    <row r="37" spans="1:12">
      <c r="A37" s="506" t="s">
        <v>504</v>
      </c>
      <c r="B37" s="506"/>
      <c r="C37" s="506"/>
      <c r="D37" s="506"/>
      <c r="E37" s="506"/>
      <c r="F37" s="506"/>
      <c r="G37" s="506"/>
      <c r="H37" s="506"/>
      <c r="I37" s="506"/>
      <c r="J37" s="506"/>
      <c r="K37" s="506"/>
      <c r="L37" s="506"/>
    </row>
    <row r="38" spans="1:12">
      <c r="A38" s="506" t="s">
        <v>577</v>
      </c>
      <c r="B38" s="506"/>
      <c r="C38" s="506"/>
      <c r="D38" s="506"/>
      <c r="E38" s="506"/>
      <c r="F38" s="506"/>
      <c r="G38" s="506"/>
      <c r="H38" s="506"/>
      <c r="I38" s="506"/>
      <c r="J38" s="506"/>
      <c r="K38" s="506"/>
      <c r="L38" s="506"/>
    </row>
    <row r="39" spans="1:12">
      <c r="A39" s="506" t="s">
        <v>505</v>
      </c>
      <c r="B39" s="506"/>
      <c r="C39" s="506"/>
      <c r="D39" s="506"/>
      <c r="E39" s="506"/>
      <c r="F39" s="506"/>
      <c r="G39" s="506"/>
      <c r="H39" s="506"/>
      <c r="I39" s="506"/>
      <c r="J39" s="506"/>
      <c r="K39" s="506"/>
      <c r="L39" s="506"/>
    </row>
    <row r="40" spans="1:12">
      <c r="A40" s="502"/>
      <c r="B40" s="502"/>
      <c r="C40" s="502"/>
      <c r="D40" s="502"/>
      <c r="E40" s="502"/>
      <c r="F40" s="502"/>
      <c r="G40" s="502"/>
      <c r="H40" s="502"/>
      <c r="I40" s="502"/>
      <c r="J40" s="502"/>
      <c r="K40" s="502"/>
      <c r="L40" s="502"/>
    </row>
    <row r="41" spans="1:12">
      <c r="A41" s="502" t="s">
        <v>506</v>
      </c>
      <c r="B41" s="502"/>
      <c r="C41" s="502"/>
      <c r="D41" s="502"/>
      <c r="E41" s="502"/>
      <c r="F41" s="502"/>
      <c r="G41" s="502"/>
      <c r="H41" s="502"/>
      <c r="I41" s="502"/>
      <c r="J41" s="502"/>
      <c r="K41" s="502"/>
      <c r="L41" s="502"/>
    </row>
    <row r="42" spans="1:12">
      <c r="A42" s="502" t="s">
        <v>578</v>
      </c>
      <c r="B42" s="502"/>
      <c r="C42" s="502"/>
      <c r="D42" s="502"/>
      <c r="E42" s="502"/>
      <c r="F42" s="502"/>
      <c r="G42" s="502"/>
      <c r="H42" s="502"/>
      <c r="I42" s="502"/>
      <c r="J42" s="502"/>
      <c r="K42" s="502"/>
      <c r="L42" s="502"/>
    </row>
    <row r="43" spans="1:12">
      <c r="A43" s="502" t="s">
        <v>579</v>
      </c>
      <c r="B43" s="502"/>
      <c r="C43" s="502"/>
      <c r="D43" s="502"/>
      <c r="E43" s="502"/>
      <c r="F43" s="502"/>
      <c r="G43" s="502"/>
      <c r="H43" s="502"/>
      <c r="I43" s="502"/>
      <c r="J43" s="502"/>
      <c r="K43" s="502"/>
      <c r="L43" s="502"/>
    </row>
    <row r="44" spans="1:12">
      <c r="A44" s="502" t="s">
        <v>580</v>
      </c>
      <c r="B44" s="502"/>
      <c r="C44" s="502"/>
      <c r="D44" s="502"/>
      <c r="E44" s="502"/>
      <c r="F44" s="502"/>
      <c r="G44" s="502"/>
      <c r="H44" s="502"/>
      <c r="I44" s="502"/>
      <c r="J44" s="502"/>
      <c r="K44" s="502"/>
      <c r="L44" s="502"/>
    </row>
    <row r="45" spans="1:12">
      <c r="A45" s="502" t="s">
        <v>581</v>
      </c>
      <c r="B45" s="502"/>
      <c r="C45" s="502"/>
      <c r="D45" s="502"/>
      <c r="E45" s="502"/>
      <c r="F45" s="502"/>
      <c r="G45" s="502"/>
      <c r="H45" s="502"/>
      <c r="I45" s="502"/>
      <c r="J45" s="502"/>
      <c r="K45" s="502"/>
      <c r="L45" s="502"/>
    </row>
    <row r="46" spans="1:12">
      <c r="A46" s="502" t="s">
        <v>582</v>
      </c>
      <c r="B46" s="502"/>
      <c r="C46" s="502"/>
      <c r="D46" s="502"/>
      <c r="E46" s="502"/>
      <c r="F46" s="502"/>
      <c r="G46" s="502"/>
      <c r="H46" s="502"/>
      <c r="I46" s="502"/>
      <c r="J46" s="502"/>
      <c r="K46" s="502"/>
      <c r="L46" s="502"/>
    </row>
    <row r="47" spans="1:12">
      <c r="A47" s="506"/>
      <c r="B47" s="506"/>
      <c r="C47" s="506"/>
      <c r="D47" s="506"/>
      <c r="E47" s="506"/>
      <c r="F47" s="506"/>
      <c r="G47" s="506"/>
      <c r="H47" s="506"/>
      <c r="I47" s="506"/>
      <c r="J47" s="506"/>
      <c r="K47" s="506"/>
      <c r="L47" s="506"/>
    </row>
    <row r="48" spans="1:12">
      <c r="A48" s="502" t="s">
        <v>507</v>
      </c>
      <c r="B48" s="502"/>
      <c r="C48" s="502"/>
      <c r="D48" s="502"/>
      <c r="E48" s="502"/>
      <c r="F48" s="502"/>
      <c r="G48" s="502"/>
      <c r="H48" s="502"/>
      <c r="I48" s="502"/>
      <c r="J48" s="502"/>
      <c r="K48" s="502"/>
      <c r="L48" s="502"/>
    </row>
    <row r="49" spans="1:12">
      <c r="A49" s="502" t="s">
        <v>583</v>
      </c>
      <c r="B49" s="502"/>
      <c r="C49" s="502"/>
      <c r="D49" s="502"/>
      <c r="E49" s="502"/>
      <c r="F49" s="502"/>
      <c r="G49" s="502"/>
      <c r="H49" s="502"/>
      <c r="I49" s="502"/>
      <c r="J49" s="502"/>
      <c r="K49" s="502"/>
      <c r="L49" s="502"/>
    </row>
    <row r="50" spans="1:12">
      <c r="A50" s="502"/>
      <c r="B50" s="502"/>
      <c r="C50" s="502"/>
      <c r="D50" s="502"/>
      <c r="E50" s="502"/>
      <c r="F50" s="502"/>
      <c r="G50" s="502"/>
      <c r="H50" s="502"/>
      <c r="I50" s="502"/>
      <c r="J50" s="502"/>
      <c r="K50" s="502"/>
      <c r="L50" s="502"/>
    </row>
    <row r="51" spans="1:12">
      <c r="A51" s="502"/>
      <c r="B51" s="502"/>
      <c r="C51" s="502"/>
      <c r="D51" s="502"/>
      <c r="E51" s="502"/>
      <c r="F51" s="502"/>
      <c r="G51" s="502"/>
      <c r="H51" s="502"/>
      <c r="I51" s="502"/>
      <c r="J51" s="502"/>
      <c r="K51" s="502"/>
      <c r="L51" s="502"/>
    </row>
    <row r="52" spans="1:12">
      <c r="A52" s="502"/>
      <c r="B52" s="502"/>
      <c r="C52" s="502"/>
      <c r="D52" s="502"/>
      <c r="E52" s="502"/>
      <c r="F52" s="502"/>
      <c r="G52" s="502"/>
      <c r="H52" s="502"/>
      <c r="I52" s="502"/>
      <c r="J52" s="502"/>
      <c r="K52" s="502"/>
      <c r="L52" s="502"/>
    </row>
    <row r="53" spans="1:12">
      <c r="A53" s="502"/>
      <c r="B53" s="502"/>
      <c r="C53" s="502"/>
      <c r="D53" s="502"/>
      <c r="E53" s="502"/>
      <c r="F53" s="502"/>
      <c r="G53" s="502"/>
      <c r="H53" s="502"/>
      <c r="I53" s="502"/>
      <c r="J53" s="502"/>
      <c r="K53" s="502"/>
      <c r="L53" s="502"/>
    </row>
    <row r="54" spans="1:12">
      <c r="A54" s="502" t="s">
        <v>508</v>
      </c>
      <c r="B54" s="502"/>
      <c r="C54" s="502"/>
      <c r="D54" s="502"/>
      <c r="E54" s="502"/>
      <c r="F54" s="502"/>
      <c r="G54" s="502"/>
      <c r="H54" s="502"/>
      <c r="I54" s="502"/>
      <c r="J54" s="502"/>
      <c r="K54" s="502"/>
      <c r="L54" s="502"/>
    </row>
    <row r="55" spans="1:12">
      <c r="A55" s="502" t="s">
        <v>509</v>
      </c>
      <c r="B55" s="502"/>
      <c r="C55" s="502"/>
      <c r="D55" s="502"/>
      <c r="E55" s="502"/>
      <c r="F55" s="502"/>
      <c r="G55" s="502"/>
      <c r="H55" s="502"/>
      <c r="I55" s="502"/>
      <c r="J55" s="502"/>
      <c r="K55" s="502"/>
      <c r="L55" s="502"/>
    </row>
    <row r="56" spans="1:12">
      <c r="A56" s="502" t="s">
        <v>510</v>
      </c>
      <c r="B56" s="502"/>
      <c r="C56" s="502"/>
      <c r="D56" s="502"/>
      <c r="E56" s="502"/>
      <c r="F56" s="502"/>
      <c r="G56" s="502"/>
      <c r="H56" s="502"/>
      <c r="I56" s="502"/>
      <c r="J56" s="502"/>
      <c r="K56" s="502"/>
      <c r="L56" s="502"/>
    </row>
    <row r="57" spans="1:12">
      <c r="A57" s="502" t="s">
        <v>511</v>
      </c>
      <c r="B57" s="502"/>
      <c r="C57" s="502"/>
      <c r="D57" s="502"/>
      <c r="E57" s="502"/>
      <c r="F57" s="502"/>
      <c r="G57" s="502"/>
      <c r="H57" s="502"/>
      <c r="I57" s="502"/>
      <c r="J57" s="502"/>
      <c r="K57" s="502"/>
      <c r="L57" s="502"/>
    </row>
    <row r="58" spans="1:12">
      <c r="A58" s="502" t="s">
        <v>512</v>
      </c>
      <c r="B58" s="502"/>
      <c r="C58" s="502"/>
      <c r="D58" s="502"/>
      <c r="E58" s="502"/>
      <c r="F58" s="502"/>
      <c r="G58" s="502"/>
      <c r="H58" s="502"/>
      <c r="I58" s="502"/>
      <c r="J58" s="502"/>
      <c r="K58" s="502"/>
      <c r="L58" s="502"/>
    </row>
    <row r="59" spans="1:12">
      <c r="A59" s="502" t="s">
        <v>513</v>
      </c>
      <c r="B59" s="502"/>
      <c r="C59" s="502"/>
      <c r="D59" s="502"/>
      <c r="E59" s="502"/>
      <c r="F59" s="502"/>
      <c r="G59" s="502"/>
      <c r="H59" s="502"/>
      <c r="I59" s="502"/>
      <c r="J59" s="502"/>
      <c r="K59" s="502"/>
      <c r="L59" s="502"/>
    </row>
    <row r="60" spans="1:12">
      <c r="A60" s="502"/>
      <c r="B60" s="502"/>
      <c r="C60" s="502"/>
      <c r="D60" s="502"/>
      <c r="E60" s="502"/>
      <c r="F60" s="502"/>
      <c r="G60" s="502"/>
      <c r="H60" s="502"/>
      <c r="I60" s="502"/>
      <c r="J60" s="502"/>
      <c r="K60" s="502"/>
      <c r="L60" s="502"/>
    </row>
    <row r="61" spans="1:12">
      <c r="A61" s="502" t="s">
        <v>514</v>
      </c>
      <c r="B61" s="502"/>
      <c r="C61" s="502"/>
      <c r="D61" s="502"/>
      <c r="E61" s="502"/>
      <c r="F61" s="502"/>
      <c r="G61" s="502"/>
      <c r="H61" s="502"/>
      <c r="I61" s="502"/>
      <c r="J61" s="502"/>
      <c r="K61" s="502"/>
      <c r="L61" s="502"/>
    </row>
    <row r="62" spans="1:12">
      <c r="A62" s="502" t="s">
        <v>515</v>
      </c>
      <c r="B62" s="502"/>
      <c r="C62" s="502"/>
      <c r="D62" s="502"/>
      <c r="E62" s="502"/>
      <c r="F62" s="502"/>
      <c r="G62" s="502"/>
      <c r="H62" s="502"/>
      <c r="I62" s="502"/>
      <c r="J62" s="502"/>
      <c r="K62" s="502"/>
      <c r="L62" s="502"/>
    </row>
    <row r="63" spans="1:12">
      <c r="A63" s="511" t="s">
        <v>516</v>
      </c>
      <c r="B63" s="511"/>
      <c r="C63" s="511"/>
      <c r="D63" s="511"/>
      <c r="E63" s="511"/>
      <c r="F63" s="511"/>
      <c r="G63" s="511"/>
      <c r="H63" s="511"/>
      <c r="I63" s="511"/>
      <c r="J63" s="511"/>
      <c r="K63" s="511"/>
      <c r="L63" s="511"/>
    </row>
    <row r="64" spans="1:12">
      <c r="A64" s="511" t="s">
        <v>517</v>
      </c>
      <c r="B64" s="511"/>
      <c r="C64" s="511"/>
      <c r="D64" s="511"/>
      <c r="E64" s="511"/>
      <c r="F64" s="511"/>
      <c r="G64" s="511"/>
      <c r="H64" s="511"/>
      <c r="I64" s="511"/>
      <c r="J64" s="511"/>
      <c r="K64" s="511"/>
      <c r="L64" s="511"/>
    </row>
    <row r="65" spans="1:12">
      <c r="A65" s="502" t="s">
        <v>518</v>
      </c>
      <c r="B65" s="502"/>
      <c r="C65" s="502"/>
      <c r="D65" s="502"/>
      <c r="E65" s="502"/>
      <c r="F65" s="502"/>
      <c r="G65" s="502"/>
      <c r="H65" s="502"/>
      <c r="I65" s="502"/>
      <c r="J65" s="502"/>
      <c r="K65" s="502"/>
      <c r="L65" s="502"/>
    </row>
    <row r="66" spans="1:12">
      <c r="A66" s="502" t="s">
        <v>519</v>
      </c>
      <c r="B66" s="502"/>
      <c r="C66" s="502"/>
      <c r="D66" s="502"/>
      <c r="E66" s="502"/>
      <c r="F66" s="502"/>
      <c r="G66" s="502"/>
      <c r="H66" s="502"/>
      <c r="I66" s="502"/>
      <c r="J66" s="502"/>
      <c r="K66" s="502"/>
      <c r="L66" s="502"/>
    </row>
    <row r="67" spans="1:12">
      <c r="A67" s="511" t="s">
        <v>520</v>
      </c>
      <c r="B67" s="511"/>
      <c r="C67" s="511"/>
      <c r="D67" s="511"/>
      <c r="E67" s="511"/>
      <c r="F67" s="511"/>
      <c r="G67" s="511"/>
      <c r="H67" s="511"/>
      <c r="I67" s="511"/>
      <c r="J67" s="511"/>
      <c r="K67" s="511"/>
      <c r="L67" s="511"/>
    </row>
    <row r="68" spans="1:12">
      <c r="A68" s="516" t="s">
        <v>521</v>
      </c>
      <c r="B68" s="516"/>
      <c r="C68" s="516"/>
      <c r="D68" s="516"/>
      <c r="E68" s="516"/>
      <c r="F68" s="516"/>
      <c r="G68" s="516"/>
      <c r="H68" s="516"/>
      <c r="I68" s="516"/>
      <c r="J68" s="516"/>
      <c r="K68" s="516"/>
      <c r="L68" s="516"/>
    </row>
    <row r="69" spans="1:12" ht="14.25" thickBot="1">
      <c r="A69" s="517" t="s">
        <v>522</v>
      </c>
      <c r="B69" s="517"/>
      <c r="C69" s="517"/>
      <c r="D69" s="517"/>
      <c r="E69" s="517"/>
      <c r="F69" s="517"/>
      <c r="G69" s="517"/>
      <c r="H69" s="517"/>
      <c r="I69" s="517"/>
      <c r="J69" s="517"/>
      <c r="K69" s="517"/>
      <c r="L69" s="517"/>
    </row>
    <row r="70" spans="1:12">
      <c r="A70" s="320"/>
      <c r="B70" s="321"/>
      <c r="C70" s="507" t="s">
        <v>523</v>
      </c>
      <c r="D70" s="508"/>
      <c r="E70" s="507" t="s">
        <v>524</v>
      </c>
      <c r="F70" s="508"/>
      <c r="G70" s="507" t="s">
        <v>525</v>
      </c>
      <c r="H70" s="508"/>
      <c r="I70" s="509" t="s">
        <v>526</v>
      </c>
      <c r="J70" s="510"/>
      <c r="K70" s="320"/>
      <c r="L70" s="320"/>
    </row>
    <row r="71" spans="1:12">
      <c r="A71" s="322"/>
      <c r="B71" s="323" t="s">
        <v>527</v>
      </c>
      <c r="C71" s="512">
        <v>3599544664</v>
      </c>
      <c r="D71" s="513"/>
      <c r="E71" s="512">
        <v>3346096462</v>
      </c>
      <c r="F71" s="513"/>
      <c r="G71" s="512">
        <v>11515295</v>
      </c>
      <c r="H71" s="513"/>
      <c r="I71" s="514">
        <v>241932907</v>
      </c>
      <c r="J71" s="515"/>
      <c r="K71" s="322"/>
      <c r="L71" s="322"/>
    </row>
    <row r="72" spans="1:12">
      <c r="A72" s="322"/>
      <c r="B72" s="324"/>
      <c r="C72" s="518"/>
      <c r="D72" s="519"/>
      <c r="E72" s="518"/>
      <c r="F72" s="519"/>
      <c r="G72" s="518" t="s">
        <v>528</v>
      </c>
      <c r="H72" s="519"/>
      <c r="I72" s="520" t="s">
        <v>529</v>
      </c>
      <c r="J72" s="521"/>
      <c r="K72" s="322"/>
      <c r="L72" s="322"/>
    </row>
    <row r="73" spans="1:12">
      <c r="A73" s="322"/>
      <c r="B73" s="324" t="s">
        <v>530</v>
      </c>
      <c r="C73" s="518">
        <v>3152859533</v>
      </c>
      <c r="D73" s="519"/>
      <c r="E73" s="518">
        <v>2847074688</v>
      </c>
      <c r="F73" s="519"/>
      <c r="G73" s="518">
        <v>319784845</v>
      </c>
      <c r="H73" s="519"/>
      <c r="I73" s="518">
        <v>-14000000</v>
      </c>
      <c r="J73" s="521"/>
      <c r="K73" s="322"/>
      <c r="L73" s="322"/>
    </row>
    <row r="74" spans="1:12">
      <c r="A74" s="322"/>
      <c r="B74" s="324"/>
      <c r="C74" s="518"/>
      <c r="D74" s="519"/>
      <c r="E74" s="518"/>
      <c r="F74" s="519"/>
      <c r="G74" s="518"/>
      <c r="H74" s="519"/>
      <c r="I74" s="522"/>
      <c r="J74" s="523"/>
      <c r="K74" s="322"/>
      <c r="L74" s="322"/>
    </row>
    <row r="75" spans="1:12" ht="14.25" thickBot="1">
      <c r="A75" s="322"/>
      <c r="B75" s="325" t="s">
        <v>531</v>
      </c>
      <c r="C75" s="524">
        <f>C71-C73</f>
        <v>446685131</v>
      </c>
      <c r="D75" s="525"/>
      <c r="E75" s="524"/>
      <c r="F75" s="525"/>
      <c r="G75" s="524"/>
      <c r="H75" s="525"/>
      <c r="I75" s="526"/>
      <c r="J75" s="527"/>
      <c r="K75" s="322"/>
      <c r="L75" s="322"/>
    </row>
    <row r="76" spans="1:12" ht="14.25" thickBot="1">
      <c r="A76" s="528" t="s">
        <v>532</v>
      </c>
      <c r="B76" s="528"/>
      <c r="C76" s="528"/>
      <c r="D76" s="528"/>
      <c r="E76" s="528"/>
      <c r="F76" s="528"/>
      <c r="G76" s="528"/>
      <c r="H76" s="528"/>
      <c r="I76" s="528"/>
      <c r="J76" s="528"/>
      <c r="K76" s="528"/>
      <c r="L76" s="528"/>
    </row>
    <row r="77" spans="1:12">
      <c r="A77" s="322"/>
      <c r="B77" s="326"/>
      <c r="C77" s="529" t="s">
        <v>523</v>
      </c>
      <c r="D77" s="530"/>
      <c r="E77" s="529" t="s">
        <v>524</v>
      </c>
      <c r="F77" s="530"/>
      <c r="G77" s="529" t="s">
        <v>525</v>
      </c>
      <c r="H77" s="530"/>
      <c r="I77" s="531" t="s">
        <v>526</v>
      </c>
      <c r="J77" s="532"/>
      <c r="K77" s="322"/>
      <c r="L77" s="322"/>
    </row>
    <row r="78" spans="1:12">
      <c r="A78" s="322"/>
      <c r="B78" s="323" t="s">
        <v>527</v>
      </c>
      <c r="C78" s="512">
        <v>88318474</v>
      </c>
      <c r="D78" s="513"/>
      <c r="E78" s="512">
        <v>77285490</v>
      </c>
      <c r="F78" s="513"/>
      <c r="G78" s="512"/>
      <c r="H78" s="513"/>
      <c r="I78" s="514">
        <v>11032984</v>
      </c>
      <c r="J78" s="515"/>
      <c r="K78" s="322"/>
      <c r="L78" s="322"/>
    </row>
    <row r="79" spans="1:12">
      <c r="A79" s="322"/>
      <c r="B79" s="324"/>
      <c r="C79" s="518"/>
      <c r="D79" s="519"/>
      <c r="E79" s="518"/>
      <c r="F79" s="519"/>
      <c r="G79" s="518" t="s">
        <v>528</v>
      </c>
      <c r="H79" s="519"/>
      <c r="I79" s="520" t="s">
        <v>529</v>
      </c>
      <c r="J79" s="521"/>
      <c r="K79" s="322"/>
      <c r="L79" s="322"/>
    </row>
    <row r="80" spans="1:12">
      <c r="A80" s="322"/>
      <c r="B80" s="324" t="s">
        <v>530</v>
      </c>
      <c r="C80" s="518">
        <v>81862804</v>
      </c>
      <c r="D80" s="519"/>
      <c r="E80" s="518">
        <v>81862804</v>
      </c>
      <c r="F80" s="519"/>
      <c r="G80" s="518"/>
      <c r="H80" s="519"/>
      <c r="I80" s="518">
        <v>0</v>
      </c>
      <c r="J80" s="521"/>
      <c r="K80" s="322"/>
      <c r="L80" s="322"/>
    </row>
    <row r="81" spans="1:12">
      <c r="A81" s="322"/>
      <c r="B81" s="324"/>
      <c r="C81" s="518"/>
      <c r="D81" s="519"/>
      <c r="E81" s="518"/>
      <c r="F81" s="519"/>
      <c r="G81" s="518"/>
      <c r="H81" s="519"/>
      <c r="I81" s="520"/>
      <c r="J81" s="521"/>
      <c r="K81" s="322"/>
      <c r="L81" s="322"/>
    </row>
    <row r="82" spans="1:12" ht="14.25" thickBot="1">
      <c r="A82" s="322"/>
      <c r="B82" s="325" t="s">
        <v>531</v>
      </c>
      <c r="C82" s="524">
        <f>C78-C80</f>
        <v>6455670</v>
      </c>
      <c r="D82" s="525"/>
      <c r="E82" s="524"/>
      <c r="F82" s="525"/>
      <c r="G82" s="524"/>
      <c r="H82" s="525"/>
      <c r="I82" s="526"/>
      <c r="J82" s="527"/>
      <c r="K82" s="322"/>
      <c r="L82" s="322"/>
    </row>
    <row r="83" spans="1:12" ht="14.25" thickBot="1">
      <c r="A83" s="528" t="s">
        <v>533</v>
      </c>
      <c r="B83" s="528"/>
      <c r="C83" s="528"/>
      <c r="D83" s="528"/>
      <c r="E83" s="528"/>
      <c r="F83" s="528"/>
      <c r="G83" s="528"/>
      <c r="H83" s="528"/>
      <c r="I83" s="528"/>
      <c r="J83" s="528"/>
      <c r="K83" s="528"/>
      <c r="L83" s="528"/>
    </row>
    <row r="84" spans="1:12">
      <c r="A84" s="322"/>
      <c r="B84" s="326"/>
      <c r="C84" s="529" t="s">
        <v>523</v>
      </c>
      <c r="D84" s="530"/>
      <c r="E84" s="529" t="s">
        <v>524</v>
      </c>
      <c r="F84" s="530"/>
      <c r="G84" s="529" t="s">
        <v>525</v>
      </c>
      <c r="H84" s="530"/>
      <c r="I84" s="531" t="s">
        <v>526</v>
      </c>
      <c r="J84" s="532"/>
      <c r="K84" s="322"/>
      <c r="L84" s="322"/>
    </row>
    <row r="85" spans="1:12">
      <c r="A85" s="322"/>
      <c r="B85" s="323" t="s">
        <v>527</v>
      </c>
      <c r="C85" s="512">
        <v>98324332</v>
      </c>
      <c r="D85" s="513"/>
      <c r="E85" s="512">
        <v>58404799</v>
      </c>
      <c r="F85" s="513"/>
      <c r="G85" s="512">
        <v>38000000</v>
      </c>
      <c r="H85" s="513"/>
      <c r="I85" s="514">
        <v>1919533</v>
      </c>
      <c r="J85" s="515"/>
      <c r="K85" s="322"/>
      <c r="L85" s="322"/>
    </row>
    <row r="86" spans="1:12">
      <c r="A86" s="322"/>
      <c r="B86" s="324"/>
      <c r="C86" s="518"/>
      <c r="D86" s="519"/>
      <c r="E86" s="518"/>
      <c r="F86" s="519"/>
      <c r="G86" s="518" t="s">
        <v>528</v>
      </c>
      <c r="H86" s="519"/>
      <c r="I86" s="520" t="s">
        <v>529</v>
      </c>
      <c r="J86" s="521"/>
      <c r="K86" s="322"/>
      <c r="L86" s="322"/>
    </row>
    <row r="87" spans="1:12">
      <c r="A87" s="322"/>
      <c r="B87" s="324" t="s">
        <v>530</v>
      </c>
      <c r="C87" s="518">
        <v>97951215</v>
      </c>
      <c r="D87" s="519"/>
      <c r="E87" s="518">
        <v>96031682</v>
      </c>
      <c r="F87" s="519"/>
      <c r="G87" s="518">
        <v>1919533</v>
      </c>
      <c r="H87" s="519"/>
      <c r="I87" s="518">
        <v>0</v>
      </c>
      <c r="J87" s="521"/>
      <c r="K87" s="322"/>
      <c r="L87" s="322"/>
    </row>
    <row r="88" spans="1:12">
      <c r="A88" s="322"/>
      <c r="B88" s="324"/>
      <c r="C88" s="518"/>
      <c r="D88" s="519"/>
      <c r="E88" s="518"/>
      <c r="F88" s="519"/>
      <c r="G88" s="518"/>
      <c r="H88" s="519"/>
      <c r="I88" s="522"/>
      <c r="J88" s="523"/>
      <c r="K88" s="322"/>
      <c r="L88" s="322"/>
    </row>
    <row r="89" spans="1:12" ht="14.25" thickBot="1">
      <c r="A89" s="322"/>
      <c r="B89" s="325" t="s">
        <v>531</v>
      </c>
      <c r="C89" s="524">
        <f>C85-C87</f>
        <v>373117</v>
      </c>
      <c r="D89" s="525"/>
      <c r="E89" s="524"/>
      <c r="F89" s="525"/>
      <c r="G89" s="524"/>
      <c r="H89" s="525"/>
      <c r="I89" s="526"/>
      <c r="J89" s="527"/>
      <c r="K89" s="322"/>
      <c r="L89" s="322"/>
    </row>
    <row r="90" spans="1:12" ht="14.25" thickBot="1">
      <c r="A90" s="528" t="s">
        <v>534</v>
      </c>
      <c r="B90" s="528"/>
      <c r="C90" s="528"/>
      <c r="D90" s="528"/>
      <c r="E90" s="528"/>
      <c r="F90" s="528"/>
      <c r="G90" s="528"/>
      <c r="H90" s="528"/>
      <c r="I90" s="528"/>
      <c r="J90" s="528"/>
      <c r="K90" s="528"/>
      <c r="L90" s="528"/>
    </row>
    <row r="91" spans="1:12">
      <c r="A91" s="322"/>
      <c r="B91" s="326"/>
      <c r="C91" s="529" t="s">
        <v>523</v>
      </c>
      <c r="D91" s="530"/>
      <c r="E91" s="529" t="s">
        <v>524</v>
      </c>
      <c r="F91" s="530"/>
      <c r="G91" s="529" t="s">
        <v>525</v>
      </c>
      <c r="H91" s="530"/>
      <c r="I91" s="531" t="s">
        <v>526</v>
      </c>
      <c r="J91" s="532"/>
      <c r="K91" s="322"/>
      <c r="L91" s="322"/>
    </row>
    <row r="92" spans="1:12">
      <c r="A92" s="322"/>
      <c r="B92" s="323" t="s">
        <v>527</v>
      </c>
      <c r="C92" s="512">
        <v>156725903</v>
      </c>
      <c r="D92" s="513"/>
      <c r="E92" s="512">
        <v>63036198</v>
      </c>
      <c r="F92" s="513"/>
      <c r="G92" s="512">
        <v>92061000</v>
      </c>
      <c r="H92" s="513"/>
      <c r="I92" s="514">
        <v>1628705</v>
      </c>
      <c r="J92" s="515"/>
      <c r="K92" s="322"/>
      <c r="L92" s="322"/>
    </row>
    <row r="93" spans="1:12">
      <c r="A93" s="322"/>
      <c r="B93" s="324"/>
      <c r="C93" s="518"/>
      <c r="D93" s="519"/>
      <c r="E93" s="518"/>
      <c r="F93" s="519"/>
      <c r="G93" s="518" t="s">
        <v>528</v>
      </c>
      <c r="H93" s="519"/>
      <c r="I93" s="520" t="s">
        <v>529</v>
      </c>
      <c r="J93" s="521"/>
      <c r="K93" s="322"/>
      <c r="L93" s="322"/>
    </row>
    <row r="94" spans="1:12">
      <c r="A94" s="322"/>
      <c r="B94" s="324" t="s">
        <v>530</v>
      </c>
      <c r="C94" s="518">
        <v>155181715</v>
      </c>
      <c r="D94" s="519"/>
      <c r="E94" s="518">
        <v>153553010</v>
      </c>
      <c r="F94" s="519"/>
      <c r="G94" s="518">
        <v>1628705</v>
      </c>
      <c r="H94" s="519"/>
      <c r="I94" s="518">
        <v>0</v>
      </c>
      <c r="J94" s="521"/>
      <c r="K94" s="322"/>
      <c r="L94" s="322"/>
    </row>
    <row r="95" spans="1:12">
      <c r="A95" s="322"/>
      <c r="B95" s="324"/>
      <c r="C95" s="518"/>
      <c r="D95" s="519"/>
      <c r="E95" s="518"/>
      <c r="F95" s="519"/>
      <c r="G95" s="518"/>
      <c r="H95" s="519"/>
      <c r="I95" s="520"/>
      <c r="J95" s="521"/>
      <c r="K95" s="322"/>
      <c r="L95" s="322"/>
    </row>
    <row r="96" spans="1:12" ht="14.25" thickBot="1">
      <c r="A96" s="322"/>
      <c r="B96" s="325" t="s">
        <v>531</v>
      </c>
      <c r="C96" s="524">
        <f>C92-C94</f>
        <v>1544188</v>
      </c>
      <c r="D96" s="525"/>
      <c r="E96" s="524"/>
      <c r="F96" s="525"/>
      <c r="G96" s="524"/>
      <c r="H96" s="525"/>
      <c r="I96" s="526"/>
      <c r="J96" s="527"/>
      <c r="K96" s="322"/>
      <c r="L96" s="322"/>
    </row>
    <row r="97" spans="1:12" ht="14.25" thickBot="1">
      <c r="A97" s="528" t="s">
        <v>535</v>
      </c>
      <c r="B97" s="528"/>
      <c r="C97" s="528"/>
      <c r="D97" s="528"/>
      <c r="E97" s="528"/>
      <c r="F97" s="528"/>
      <c r="G97" s="528"/>
      <c r="H97" s="528"/>
      <c r="I97" s="528"/>
      <c r="J97" s="528"/>
      <c r="K97" s="528"/>
      <c r="L97" s="528"/>
    </row>
    <row r="98" spans="1:12">
      <c r="A98" s="322"/>
      <c r="B98" s="326"/>
      <c r="C98" s="529" t="s">
        <v>523</v>
      </c>
      <c r="D98" s="530"/>
      <c r="E98" s="529" t="s">
        <v>524</v>
      </c>
      <c r="F98" s="530"/>
      <c r="G98" s="529" t="s">
        <v>525</v>
      </c>
      <c r="H98" s="530"/>
      <c r="I98" s="531" t="s">
        <v>526</v>
      </c>
      <c r="J98" s="532"/>
      <c r="K98" s="322"/>
      <c r="L98" s="322"/>
    </row>
    <row r="99" spans="1:12">
      <c r="A99" s="322"/>
      <c r="B99" s="323" t="s">
        <v>527</v>
      </c>
      <c r="C99" s="512">
        <v>53809574</v>
      </c>
      <c r="D99" s="513"/>
      <c r="E99" s="512">
        <v>19835201</v>
      </c>
      <c r="F99" s="513"/>
      <c r="G99" s="512">
        <v>32078000</v>
      </c>
      <c r="H99" s="513"/>
      <c r="I99" s="514">
        <v>1896373</v>
      </c>
      <c r="J99" s="515"/>
      <c r="K99" s="322"/>
      <c r="L99" s="322"/>
    </row>
    <row r="100" spans="1:12">
      <c r="A100" s="322"/>
      <c r="B100" s="324"/>
      <c r="C100" s="518"/>
      <c r="D100" s="519"/>
      <c r="E100" s="518"/>
      <c r="F100" s="519"/>
      <c r="G100" s="518" t="s">
        <v>528</v>
      </c>
      <c r="H100" s="519"/>
      <c r="I100" s="520" t="s">
        <v>529</v>
      </c>
      <c r="J100" s="521"/>
      <c r="K100" s="322"/>
      <c r="L100" s="322"/>
    </row>
    <row r="101" spans="1:12">
      <c r="A101" s="322"/>
      <c r="B101" s="324" t="s">
        <v>530</v>
      </c>
      <c r="C101" s="518">
        <v>53242295</v>
      </c>
      <c r="D101" s="519"/>
      <c r="E101" s="518">
        <v>51345922</v>
      </c>
      <c r="F101" s="519"/>
      <c r="G101" s="518">
        <v>1896373</v>
      </c>
      <c r="H101" s="519"/>
      <c r="I101" s="518">
        <v>0</v>
      </c>
      <c r="J101" s="521"/>
      <c r="K101" s="322"/>
      <c r="L101" s="322"/>
    </row>
    <row r="102" spans="1:12">
      <c r="A102" s="322"/>
      <c r="B102" s="324"/>
      <c r="C102" s="518"/>
      <c r="D102" s="519"/>
      <c r="E102" s="518"/>
      <c r="F102" s="519"/>
      <c r="G102" s="518"/>
      <c r="H102" s="519"/>
      <c r="I102" s="520"/>
      <c r="J102" s="521"/>
      <c r="K102" s="322"/>
      <c r="L102" s="322"/>
    </row>
    <row r="103" spans="1:12" ht="14.25" thickBot="1">
      <c r="A103" s="322"/>
      <c r="B103" s="325" t="s">
        <v>531</v>
      </c>
      <c r="C103" s="524">
        <f>C99-C101</f>
        <v>567279</v>
      </c>
      <c r="D103" s="525"/>
      <c r="E103" s="524"/>
      <c r="F103" s="525"/>
      <c r="G103" s="524"/>
      <c r="H103" s="525"/>
      <c r="I103" s="526"/>
      <c r="J103" s="527"/>
      <c r="K103" s="322"/>
      <c r="L103" s="322"/>
    </row>
    <row r="104" spans="1:12" ht="14.25" thickBot="1">
      <c r="A104" s="528" t="s">
        <v>536</v>
      </c>
      <c r="B104" s="528"/>
      <c r="C104" s="528"/>
      <c r="D104" s="528"/>
      <c r="E104" s="528"/>
      <c r="F104" s="528"/>
      <c r="G104" s="528"/>
      <c r="H104" s="528"/>
      <c r="I104" s="528"/>
      <c r="J104" s="528"/>
      <c r="K104" s="528"/>
      <c r="L104" s="528"/>
    </row>
    <row r="105" spans="1:12">
      <c r="A105" s="322"/>
      <c r="B105" s="326"/>
      <c r="C105" s="529" t="s">
        <v>523</v>
      </c>
      <c r="D105" s="530"/>
      <c r="E105" s="529" t="s">
        <v>524</v>
      </c>
      <c r="F105" s="530"/>
      <c r="G105" s="529" t="s">
        <v>525</v>
      </c>
      <c r="H105" s="530"/>
      <c r="I105" s="531" t="s">
        <v>526</v>
      </c>
      <c r="J105" s="532"/>
      <c r="K105" s="322"/>
      <c r="L105" s="322"/>
    </row>
    <row r="106" spans="1:12">
      <c r="A106" s="322"/>
      <c r="B106" s="323" t="s">
        <v>527</v>
      </c>
      <c r="C106" s="512">
        <v>344880503</v>
      </c>
      <c r="D106" s="513"/>
      <c r="E106" s="512">
        <v>299846910</v>
      </c>
      <c r="F106" s="513"/>
      <c r="G106" s="512">
        <v>35183238</v>
      </c>
      <c r="H106" s="513"/>
      <c r="I106" s="514">
        <v>9850355</v>
      </c>
      <c r="J106" s="515"/>
      <c r="K106" s="322"/>
      <c r="L106" s="322"/>
    </row>
    <row r="107" spans="1:12">
      <c r="A107" s="322"/>
      <c r="B107" s="324"/>
      <c r="C107" s="518"/>
      <c r="D107" s="519"/>
      <c r="E107" s="518"/>
      <c r="F107" s="519"/>
      <c r="G107" s="518" t="s">
        <v>528</v>
      </c>
      <c r="H107" s="519"/>
      <c r="I107" s="520" t="s">
        <v>529</v>
      </c>
      <c r="J107" s="521"/>
      <c r="K107" s="322"/>
      <c r="L107" s="322"/>
    </row>
    <row r="108" spans="1:12">
      <c r="A108" s="322"/>
      <c r="B108" s="324" t="s">
        <v>530</v>
      </c>
      <c r="C108" s="518">
        <v>341965119</v>
      </c>
      <c r="D108" s="519"/>
      <c r="E108" s="518">
        <v>335046119</v>
      </c>
      <c r="F108" s="519"/>
      <c r="G108" s="518">
        <v>6919000</v>
      </c>
      <c r="H108" s="519"/>
      <c r="I108" s="518">
        <v>0</v>
      </c>
      <c r="J108" s="521"/>
      <c r="K108" s="322"/>
      <c r="L108" s="322"/>
    </row>
    <row r="109" spans="1:12">
      <c r="A109" s="322"/>
      <c r="B109" s="324"/>
      <c r="C109" s="518"/>
      <c r="D109" s="519"/>
      <c r="E109" s="518"/>
      <c r="F109" s="519"/>
      <c r="G109" s="518"/>
      <c r="H109" s="519"/>
      <c r="I109" s="520"/>
      <c r="J109" s="521"/>
      <c r="K109" s="322"/>
      <c r="L109" s="322"/>
    </row>
    <row r="110" spans="1:12" ht="14.25" thickBot="1">
      <c r="A110" s="322"/>
      <c r="B110" s="325" t="s">
        <v>531</v>
      </c>
      <c r="C110" s="524">
        <f>C106-C108</f>
        <v>2915384</v>
      </c>
      <c r="D110" s="525"/>
      <c r="E110" s="524"/>
      <c r="F110" s="525"/>
      <c r="G110" s="524"/>
      <c r="H110" s="525"/>
      <c r="I110" s="526"/>
      <c r="J110" s="527"/>
      <c r="K110" s="322"/>
      <c r="L110" s="322"/>
    </row>
    <row r="111" spans="1:12" ht="14.25" thickBot="1">
      <c r="A111" s="528" t="s">
        <v>537</v>
      </c>
      <c r="B111" s="528"/>
      <c r="C111" s="528"/>
      <c r="D111" s="528"/>
      <c r="E111" s="528"/>
      <c r="F111" s="528"/>
      <c r="G111" s="528"/>
      <c r="H111" s="528"/>
      <c r="I111" s="528"/>
      <c r="J111" s="528"/>
      <c r="K111" s="528"/>
      <c r="L111" s="528"/>
    </row>
    <row r="112" spans="1:12">
      <c r="A112" s="322"/>
      <c r="B112" s="326"/>
      <c r="C112" s="529" t="s">
        <v>523</v>
      </c>
      <c r="D112" s="530"/>
      <c r="E112" s="529" t="s">
        <v>524</v>
      </c>
      <c r="F112" s="530"/>
      <c r="G112" s="529" t="s">
        <v>525</v>
      </c>
      <c r="H112" s="530"/>
      <c r="I112" s="531" t="s">
        <v>526</v>
      </c>
      <c r="J112" s="532"/>
      <c r="K112" s="322"/>
      <c r="L112" s="322"/>
    </row>
    <row r="113" spans="1:12">
      <c r="A113" s="322"/>
      <c r="B113" s="323" t="s">
        <v>527</v>
      </c>
      <c r="C113" s="512">
        <v>74043574</v>
      </c>
      <c r="D113" s="513"/>
      <c r="E113" s="512">
        <v>48772325</v>
      </c>
      <c r="F113" s="513"/>
      <c r="G113" s="512">
        <v>19732000</v>
      </c>
      <c r="H113" s="513"/>
      <c r="I113" s="514">
        <v>5539249</v>
      </c>
      <c r="J113" s="515"/>
      <c r="K113" s="322"/>
      <c r="L113" s="322"/>
    </row>
    <row r="114" spans="1:12">
      <c r="A114" s="322"/>
      <c r="B114" s="324"/>
      <c r="C114" s="518"/>
      <c r="D114" s="519"/>
      <c r="E114" s="518"/>
      <c r="F114" s="519"/>
      <c r="G114" s="518" t="s">
        <v>528</v>
      </c>
      <c r="H114" s="519"/>
      <c r="I114" s="520" t="s">
        <v>529</v>
      </c>
      <c r="J114" s="521"/>
      <c r="K114" s="322"/>
      <c r="L114" s="322"/>
    </row>
    <row r="115" spans="1:12">
      <c r="A115" s="322"/>
      <c r="B115" s="324" t="s">
        <v>530</v>
      </c>
      <c r="C115" s="518">
        <v>68929333</v>
      </c>
      <c r="D115" s="519"/>
      <c r="E115" s="518">
        <v>63390084</v>
      </c>
      <c r="F115" s="519"/>
      <c r="G115" s="518">
        <v>5539249</v>
      </c>
      <c r="H115" s="519"/>
      <c r="I115" s="518">
        <v>0</v>
      </c>
      <c r="J115" s="521"/>
      <c r="K115" s="322"/>
      <c r="L115" s="322"/>
    </row>
    <row r="116" spans="1:12">
      <c r="A116" s="322"/>
      <c r="B116" s="324"/>
      <c r="C116" s="518"/>
      <c r="D116" s="519"/>
      <c r="E116" s="518"/>
      <c r="F116" s="519"/>
      <c r="G116" s="518"/>
      <c r="H116" s="519"/>
      <c r="I116" s="520"/>
      <c r="J116" s="521"/>
      <c r="K116" s="322"/>
      <c r="L116" s="322"/>
    </row>
    <row r="117" spans="1:12" ht="14.25" thickBot="1">
      <c r="A117" s="322"/>
      <c r="B117" s="325" t="s">
        <v>531</v>
      </c>
      <c r="C117" s="524">
        <f>C113-C115</f>
        <v>5114241</v>
      </c>
      <c r="D117" s="525"/>
      <c r="E117" s="524"/>
      <c r="F117" s="525"/>
      <c r="G117" s="524"/>
      <c r="H117" s="525"/>
      <c r="I117" s="526"/>
      <c r="J117" s="527"/>
      <c r="K117" s="322"/>
      <c r="L117" s="322"/>
    </row>
    <row r="118" spans="1:12" ht="14.25" thickBot="1">
      <c r="A118" s="528" t="s">
        <v>538</v>
      </c>
      <c r="B118" s="528"/>
      <c r="C118" s="528"/>
      <c r="D118" s="528"/>
      <c r="E118" s="528"/>
      <c r="F118" s="528"/>
      <c r="G118" s="528"/>
      <c r="H118" s="528"/>
      <c r="I118" s="528"/>
      <c r="J118" s="528"/>
      <c r="K118" s="528"/>
      <c r="L118" s="528"/>
    </row>
    <row r="119" spans="1:12">
      <c r="A119" s="322"/>
      <c r="B119" s="326"/>
      <c r="C119" s="529" t="s">
        <v>523</v>
      </c>
      <c r="D119" s="530"/>
      <c r="E119" s="529" t="s">
        <v>524</v>
      </c>
      <c r="F119" s="530"/>
      <c r="G119" s="529" t="s">
        <v>525</v>
      </c>
      <c r="H119" s="530"/>
      <c r="I119" s="531" t="s">
        <v>526</v>
      </c>
      <c r="J119" s="532"/>
      <c r="K119" s="322"/>
      <c r="L119" s="322"/>
    </row>
    <row r="120" spans="1:12">
      <c r="A120" s="322"/>
      <c r="B120" s="323" t="s">
        <v>527</v>
      </c>
      <c r="C120" s="512">
        <v>496350212</v>
      </c>
      <c r="D120" s="513"/>
      <c r="E120" s="512">
        <v>395587660</v>
      </c>
      <c r="F120" s="513"/>
      <c r="G120" s="512">
        <v>90699000</v>
      </c>
      <c r="H120" s="513"/>
      <c r="I120" s="514">
        <v>10063552</v>
      </c>
      <c r="J120" s="515"/>
      <c r="K120" s="322"/>
      <c r="L120" s="322"/>
    </row>
    <row r="121" spans="1:12">
      <c r="A121" s="322"/>
      <c r="B121" s="324"/>
      <c r="C121" s="518"/>
      <c r="D121" s="519"/>
      <c r="E121" s="518"/>
      <c r="F121" s="519"/>
      <c r="G121" s="518" t="s">
        <v>528</v>
      </c>
      <c r="H121" s="519"/>
      <c r="I121" s="520" t="s">
        <v>529</v>
      </c>
      <c r="J121" s="521"/>
      <c r="K121" s="322"/>
      <c r="L121" s="322"/>
    </row>
    <row r="122" spans="1:12">
      <c r="A122" s="322"/>
      <c r="B122" s="324" t="s">
        <v>530</v>
      </c>
      <c r="C122" s="518">
        <v>483400938</v>
      </c>
      <c r="D122" s="519"/>
      <c r="E122" s="518">
        <v>483266061</v>
      </c>
      <c r="F122" s="519"/>
      <c r="G122" s="518">
        <v>134877</v>
      </c>
      <c r="H122" s="519"/>
      <c r="I122" s="518">
        <v>0</v>
      </c>
      <c r="J122" s="521"/>
      <c r="K122" s="322"/>
      <c r="L122" s="322"/>
    </row>
    <row r="123" spans="1:12">
      <c r="A123" s="322"/>
      <c r="B123" s="324"/>
      <c r="C123" s="518"/>
      <c r="D123" s="519"/>
      <c r="E123" s="518"/>
      <c r="F123" s="519"/>
      <c r="G123" s="518"/>
      <c r="H123" s="519"/>
      <c r="I123" s="520"/>
      <c r="J123" s="521"/>
      <c r="K123" s="322"/>
      <c r="L123" s="322"/>
    </row>
    <row r="124" spans="1:12" ht="14.25" thickBot="1">
      <c r="A124" s="322"/>
      <c r="B124" s="325" t="s">
        <v>531</v>
      </c>
      <c r="C124" s="524">
        <f>C120-C122</f>
        <v>12949274</v>
      </c>
      <c r="D124" s="525"/>
      <c r="E124" s="524"/>
      <c r="F124" s="525"/>
      <c r="G124" s="524"/>
      <c r="H124" s="525"/>
      <c r="I124" s="526"/>
      <c r="J124" s="527"/>
      <c r="K124" s="322"/>
      <c r="L124" s="322"/>
    </row>
    <row r="125" spans="1:12" ht="14.25" thickBot="1">
      <c r="A125" s="528" t="s">
        <v>539</v>
      </c>
      <c r="B125" s="528"/>
      <c r="C125" s="528"/>
      <c r="D125" s="528"/>
      <c r="E125" s="528"/>
      <c r="F125" s="528"/>
      <c r="G125" s="528"/>
      <c r="H125" s="528"/>
      <c r="I125" s="528"/>
      <c r="J125" s="528"/>
      <c r="K125" s="528"/>
      <c r="L125" s="528"/>
    </row>
    <row r="126" spans="1:12">
      <c r="A126" s="322"/>
      <c r="B126" s="326"/>
      <c r="C126" s="529" t="s">
        <v>523</v>
      </c>
      <c r="D126" s="530"/>
      <c r="E126" s="529" t="s">
        <v>524</v>
      </c>
      <c r="F126" s="530"/>
      <c r="G126" s="529" t="s">
        <v>525</v>
      </c>
      <c r="H126" s="530"/>
      <c r="I126" s="531" t="s">
        <v>526</v>
      </c>
      <c r="J126" s="532"/>
      <c r="K126" s="322"/>
      <c r="L126" s="322"/>
    </row>
    <row r="127" spans="1:12">
      <c r="A127" s="322"/>
      <c r="B127" s="323" t="s">
        <v>527</v>
      </c>
      <c r="C127" s="512">
        <v>47559202</v>
      </c>
      <c r="D127" s="513"/>
      <c r="E127" s="512">
        <v>28574742</v>
      </c>
      <c r="F127" s="513"/>
      <c r="G127" s="512">
        <v>18950607</v>
      </c>
      <c r="H127" s="513"/>
      <c r="I127" s="514">
        <v>33853</v>
      </c>
      <c r="J127" s="515"/>
      <c r="K127" s="322"/>
      <c r="L127" s="322"/>
    </row>
    <row r="128" spans="1:12">
      <c r="A128" s="322"/>
      <c r="B128" s="324"/>
      <c r="C128" s="518"/>
      <c r="D128" s="519"/>
      <c r="E128" s="518"/>
      <c r="F128" s="519"/>
      <c r="G128" s="518" t="s">
        <v>528</v>
      </c>
      <c r="H128" s="519"/>
      <c r="I128" s="520" t="s">
        <v>529</v>
      </c>
      <c r="J128" s="521"/>
      <c r="K128" s="322"/>
      <c r="L128" s="322"/>
    </row>
    <row r="129" spans="1:12">
      <c r="A129" s="322"/>
      <c r="B129" s="324" t="s">
        <v>530</v>
      </c>
      <c r="C129" s="518">
        <v>47193197</v>
      </c>
      <c r="D129" s="519"/>
      <c r="E129" s="518">
        <v>46796639</v>
      </c>
      <c r="F129" s="519"/>
      <c r="G129" s="518">
        <v>396558</v>
      </c>
      <c r="H129" s="519"/>
      <c r="I129" s="518">
        <v>0</v>
      </c>
      <c r="J129" s="521"/>
      <c r="K129" s="322"/>
      <c r="L129" s="322"/>
    </row>
    <row r="130" spans="1:12">
      <c r="A130" s="322"/>
      <c r="B130" s="324"/>
      <c r="C130" s="518"/>
      <c r="D130" s="519"/>
      <c r="E130" s="518"/>
      <c r="F130" s="519"/>
      <c r="G130" s="518"/>
      <c r="H130" s="519"/>
      <c r="I130" s="520"/>
      <c r="J130" s="521"/>
      <c r="K130" s="322"/>
      <c r="L130" s="322"/>
    </row>
    <row r="131" spans="1:12" ht="14.25" thickBot="1">
      <c r="A131" s="322"/>
      <c r="B131" s="325" t="s">
        <v>531</v>
      </c>
      <c r="C131" s="524">
        <f>C127-C129</f>
        <v>366005</v>
      </c>
      <c r="D131" s="525"/>
      <c r="E131" s="524"/>
      <c r="F131" s="525"/>
      <c r="G131" s="524"/>
      <c r="H131" s="525"/>
      <c r="I131" s="526"/>
      <c r="J131" s="527"/>
      <c r="K131" s="322"/>
      <c r="L131" s="322"/>
    </row>
    <row r="132" spans="1:12" ht="14.25" thickBot="1">
      <c r="A132" s="528" t="s">
        <v>540</v>
      </c>
      <c r="B132" s="528"/>
      <c r="C132" s="528"/>
      <c r="D132" s="528"/>
      <c r="E132" s="528"/>
      <c r="F132" s="528"/>
      <c r="G132" s="528"/>
      <c r="H132" s="528"/>
      <c r="I132" s="528"/>
      <c r="J132" s="528"/>
      <c r="K132" s="528"/>
      <c r="L132" s="528"/>
    </row>
    <row r="133" spans="1:12">
      <c r="A133" s="322"/>
      <c r="B133" s="326"/>
      <c r="C133" s="529" t="s">
        <v>523</v>
      </c>
      <c r="D133" s="530"/>
      <c r="E133" s="529" t="s">
        <v>524</v>
      </c>
      <c r="F133" s="530"/>
      <c r="G133" s="529" t="s">
        <v>525</v>
      </c>
      <c r="H133" s="530"/>
      <c r="I133" s="531" t="s">
        <v>526</v>
      </c>
      <c r="J133" s="532"/>
      <c r="K133" s="322"/>
      <c r="L133" s="322"/>
    </row>
    <row r="134" spans="1:12">
      <c r="A134" s="322"/>
      <c r="B134" s="323" t="s">
        <v>527</v>
      </c>
      <c r="C134" s="512">
        <f>C71+C78+C85+C92+C99+C106+C113+C120+C127</f>
        <v>4959556438</v>
      </c>
      <c r="D134" s="513"/>
      <c r="E134" s="512">
        <f>E71+E78+E85+E92+E99+E106+E113+E120+E127</f>
        <v>4337439787</v>
      </c>
      <c r="F134" s="513"/>
      <c r="G134" s="512">
        <f>G71+G78+G85+G92+G99+G106+G113+G120+G127</f>
        <v>338219140</v>
      </c>
      <c r="H134" s="513"/>
      <c r="I134" s="512">
        <f>I71+I78+I85+I92+I99+I106+I113+I120+I127</f>
        <v>283897511</v>
      </c>
      <c r="J134" s="513"/>
      <c r="K134" s="322"/>
      <c r="L134" s="322"/>
    </row>
    <row r="135" spans="1:12">
      <c r="A135" s="322"/>
      <c r="B135" s="324"/>
      <c r="C135" s="518"/>
      <c r="D135" s="519"/>
      <c r="E135" s="518"/>
      <c r="F135" s="519"/>
      <c r="G135" s="518" t="s">
        <v>528</v>
      </c>
      <c r="H135" s="519"/>
      <c r="I135" s="520" t="s">
        <v>529</v>
      </c>
      <c r="J135" s="521"/>
      <c r="K135" s="322"/>
      <c r="L135" s="322"/>
    </row>
    <row r="136" spans="1:12">
      <c r="A136" s="322"/>
      <c r="B136" s="324" t="s">
        <v>530</v>
      </c>
      <c r="C136" s="518">
        <f>C73+C80+C87+C94+C101+C108+C115+C122+C129</f>
        <v>4482586149</v>
      </c>
      <c r="D136" s="519"/>
      <c r="E136" s="518">
        <f>E73+E80+E87+E94+E101+E108+E115+E122+E129</f>
        <v>4158367009</v>
      </c>
      <c r="F136" s="519"/>
      <c r="G136" s="518">
        <f>G73+G80+G87+G94+G101+G108+G115+G122+G129</f>
        <v>338219140</v>
      </c>
      <c r="H136" s="519"/>
      <c r="I136" s="518">
        <f>I73+I80+I87+I94+I101+I108+I115+I122+I129</f>
        <v>-14000000</v>
      </c>
      <c r="J136" s="519"/>
      <c r="K136" s="322"/>
      <c r="L136" s="322"/>
    </row>
    <row r="137" spans="1:12">
      <c r="A137" s="322"/>
      <c r="B137" s="324"/>
      <c r="C137" s="518"/>
      <c r="D137" s="519"/>
      <c r="E137" s="518"/>
      <c r="F137" s="519"/>
      <c r="G137" s="518"/>
      <c r="H137" s="519"/>
      <c r="I137" s="520"/>
      <c r="J137" s="521"/>
      <c r="K137" s="322"/>
      <c r="L137" s="322"/>
    </row>
    <row r="138" spans="1:12" ht="14.25" thickBot="1">
      <c r="A138" s="322"/>
      <c r="B138" s="325" t="s">
        <v>531</v>
      </c>
      <c r="C138" s="524">
        <f>C134-C136</f>
        <v>476970289</v>
      </c>
      <c r="D138" s="525"/>
      <c r="E138" s="524"/>
      <c r="F138" s="525"/>
      <c r="G138" s="524"/>
      <c r="H138" s="525"/>
      <c r="I138" s="526"/>
      <c r="J138" s="527"/>
      <c r="K138" s="322"/>
      <c r="L138" s="322"/>
    </row>
  </sheetData>
  <mergeCells count="318">
    <mergeCell ref="C138:D138"/>
    <mergeCell ref="E138:F138"/>
    <mergeCell ref="G138:H138"/>
    <mergeCell ref="I138:J138"/>
    <mergeCell ref="C135:D135"/>
    <mergeCell ref="E135:F135"/>
    <mergeCell ref="G135:H135"/>
    <mergeCell ref="I135:J135"/>
    <mergeCell ref="C136:D136"/>
    <mergeCell ref="E136:F136"/>
    <mergeCell ref="G136:H136"/>
    <mergeCell ref="I136:J136"/>
    <mergeCell ref="C137:D137"/>
    <mergeCell ref="E137:F137"/>
    <mergeCell ref="G137:H137"/>
    <mergeCell ref="I137:J137"/>
    <mergeCell ref="A132:L132"/>
    <mergeCell ref="C133:D133"/>
    <mergeCell ref="E133:F133"/>
    <mergeCell ref="G133:H133"/>
    <mergeCell ref="I133:J133"/>
    <mergeCell ref="C134:D134"/>
    <mergeCell ref="E134:F134"/>
    <mergeCell ref="G134:H134"/>
    <mergeCell ref="I134:J134"/>
    <mergeCell ref="C129:D129"/>
    <mergeCell ref="E129:F129"/>
    <mergeCell ref="G129:H129"/>
    <mergeCell ref="I129:J129"/>
    <mergeCell ref="C130:D130"/>
    <mergeCell ref="E130:F130"/>
    <mergeCell ref="G130:H130"/>
    <mergeCell ref="I130:J130"/>
    <mergeCell ref="C131:D131"/>
    <mergeCell ref="E131:F131"/>
    <mergeCell ref="G131:H131"/>
    <mergeCell ref="I131:J131"/>
    <mergeCell ref="C126:D126"/>
    <mergeCell ref="E126:F126"/>
    <mergeCell ref="G126:H126"/>
    <mergeCell ref="I126:J126"/>
    <mergeCell ref="C127:D127"/>
    <mergeCell ref="E127:F127"/>
    <mergeCell ref="G127:H127"/>
    <mergeCell ref="I127:J127"/>
    <mergeCell ref="C128:D128"/>
    <mergeCell ref="E128:F128"/>
    <mergeCell ref="G128:H128"/>
    <mergeCell ref="I128:J128"/>
    <mergeCell ref="C123:D123"/>
    <mergeCell ref="E123:F123"/>
    <mergeCell ref="G123:H123"/>
    <mergeCell ref="I123:J123"/>
    <mergeCell ref="C124:D124"/>
    <mergeCell ref="E124:F124"/>
    <mergeCell ref="G124:H124"/>
    <mergeCell ref="I124:J124"/>
    <mergeCell ref="A125:L125"/>
    <mergeCell ref="C120:D120"/>
    <mergeCell ref="E120:F120"/>
    <mergeCell ref="G120:H120"/>
    <mergeCell ref="I120:J120"/>
    <mergeCell ref="C121:D121"/>
    <mergeCell ref="E121:F121"/>
    <mergeCell ref="G121:H121"/>
    <mergeCell ref="I121:J121"/>
    <mergeCell ref="C122:D122"/>
    <mergeCell ref="E122:F122"/>
    <mergeCell ref="G122:H122"/>
    <mergeCell ref="I122:J122"/>
    <mergeCell ref="C117:D117"/>
    <mergeCell ref="E117:F117"/>
    <mergeCell ref="G117:H117"/>
    <mergeCell ref="I117:J117"/>
    <mergeCell ref="A118:L118"/>
    <mergeCell ref="C119:D119"/>
    <mergeCell ref="E119:F119"/>
    <mergeCell ref="G119:H119"/>
    <mergeCell ref="I119:J119"/>
    <mergeCell ref="C114:D114"/>
    <mergeCell ref="E114:F114"/>
    <mergeCell ref="G114:H114"/>
    <mergeCell ref="I114:J114"/>
    <mergeCell ref="C115:D115"/>
    <mergeCell ref="E115:F115"/>
    <mergeCell ref="G115:H115"/>
    <mergeCell ref="I115:J115"/>
    <mergeCell ref="C116:D116"/>
    <mergeCell ref="E116:F116"/>
    <mergeCell ref="G116:H116"/>
    <mergeCell ref="I116:J116"/>
    <mergeCell ref="A111:L111"/>
    <mergeCell ref="C112:D112"/>
    <mergeCell ref="E112:F112"/>
    <mergeCell ref="G112:H112"/>
    <mergeCell ref="I112:J112"/>
    <mergeCell ref="C113:D113"/>
    <mergeCell ref="E113:F113"/>
    <mergeCell ref="G113:H113"/>
    <mergeCell ref="I113:J113"/>
    <mergeCell ref="C108:D108"/>
    <mergeCell ref="E108:F108"/>
    <mergeCell ref="G108:H108"/>
    <mergeCell ref="I108:J108"/>
    <mergeCell ref="C109:D109"/>
    <mergeCell ref="E109:F109"/>
    <mergeCell ref="G109:H109"/>
    <mergeCell ref="I109:J109"/>
    <mergeCell ref="C110:D110"/>
    <mergeCell ref="E110:F110"/>
    <mergeCell ref="G110:H110"/>
    <mergeCell ref="I110:J110"/>
    <mergeCell ref="C105:D105"/>
    <mergeCell ref="E105:F105"/>
    <mergeCell ref="G105:H105"/>
    <mergeCell ref="I105:J105"/>
    <mergeCell ref="C106:D106"/>
    <mergeCell ref="E106:F106"/>
    <mergeCell ref="G106:H106"/>
    <mergeCell ref="I106:J106"/>
    <mergeCell ref="C107:D107"/>
    <mergeCell ref="E107:F107"/>
    <mergeCell ref="G107:H107"/>
    <mergeCell ref="I107:J107"/>
    <mergeCell ref="C102:D102"/>
    <mergeCell ref="E102:F102"/>
    <mergeCell ref="G102:H102"/>
    <mergeCell ref="I102:J102"/>
    <mergeCell ref="C103:D103"/>
    <mergeCell ref="E103:F103"/>
    <mergeCell ref="G103:H103"/>
    <mergeCell ref="I103:J103"/>
    <mergeCell ref="A104:L104"/>
    <mergeCell ref="C99:D99"/>
    <mergeCell ref="E99:F99"/>
    <mergeCell ref="G99:H99"/>
    <mergeCell ref="I99:J99"/>
    <mergeCell ref="C100:D100"/>
    <mergeCell ref="E100:F100"/>
    <mergeCell ref="G100:H100"/>
    <mergeCell ref="I100:J100"/>
    <mergeCell ref="C101:D101"/>
    <mergeCell ref="E101:F101"/>
    <mergeCell ref="G101:H101"/>
    <mergeCell ref="I101:J101"/>
    <mergeCell ref="C96:D96"/>
    <mergeCell ref="E96:F96"/>
    <mergeCell ref="G96:H96"/>
    <mergeCell ref="I96:J96"/>
    <mergeCell ref="A97:L97"/>
    <mergeCell ref="C98:D98"/>
    <mergeCell ref="E98:F98"/>
    <mergeCell ref="G98:H98"/>
    <mergeCell ref="I98:J98"/>
    <mergeCell ref="C93:D93"/>
    <mergeCell ref="E93:F93"/>
    <mergeCell ref="G93:H93"/>
    <mergeCell ref="I93:J93"/>
    <mergeCell ref="C94:D94"/>
    <mergeCell ref="E94:F94"/>
    <mergeCell ref="G94:H94"/>
    <mergeCell ref="I94:J94"/>
    <mergeCell ref="C95:D95"/>
    <mergeCell ref="E95:F95"/>
    <mergeCell ref="G95:H95"/>
    <mergeCell ref="I95:J95"/>
    <mergeCell ref="A90:L90"/>
    <mergeCell ref="C91:D91"/>
    <mergeCell ref="E91:F91"/>
    <mergeCell ref="G91:H91"/>
    <mergeCell ref="I91:J91"/>
    <mergeCell ref="C92:D92"/>
    <mergeCell ref="E92:F92"/>
    <mergeCell ref="G92:H92"/>
    <mergeCell ref="I92:J92"/>
    <mergeCell ref="C87:D87"/>
    <mergeCell ref="E87:F87"/>
    <mergeCell ref="G87:H87"/>
    <mergeCell ref="I87:J87"/>
    <mergeCell ref="C88:D88"/>
    <mergeCell ref="E88:F88"/>
    <mergeCell ref="G88:H88"/>
    <mergeCell ref="I88:J88"/>
    <mergeCell ref="C89:D89"/>
    <mergeCell ref="E89:F89"/>
    <mergeCell ref="G89:H89"/>
    <mergeCell ref="I89:J89"/>
    <mergeCell ref="C84:D84"/>
    <mergeCell ref="E84:F84"/>
    <mergeCell ref="G84:H84"/>
    <mergeCell ref="I84:J84"/>
    <mergeCell ref="C85:D85"/>
    <mergeCell ref="E85:F85"/>
    <mergeCell ref="G85:H85"/>
    <mergeCell ref="I85:J85"/>
    <mergeCell ref="C86:D86"/>
    <mergeCell ref="E86:F86"/>
    <mergeCell ref="G86:H86"/>
    <mergeCell ref="I86:J86"/>
    <mergeCell ref="C81:D81"/>
    <mergeCell ref="E81:F81"/>
    <mergeCell ref="G81:H81"/>
    <mergeCell ref="I81:J81"/>
    <mergeCell ref="C82:D82"/>
    <mergeCell ref="E82:F82"/>
    <mergeCell ref="G82:H82"/>
    <mergeCell ref="I82:J82"/>
    <mergeCell ref="A83:L83"/>
    <mergeCell ref="C78:D78"/>
    <mergeCell ref="E78:F78"/>
    <mergeCell ref="G78:H78"/>
    <mergeCell ref="I78:J78"/>
    <mergeCell ref="C79:D79"/>
    <mergeCell ref="E79:F79"/>
    <mergeCell ref="G79:H79"/>
    <mergeCell ref="I79:J79"/>
    <mergeCell ref="C80:D80"/>
    <mergeCell ref="E80:F80"/>
    <mergeCell ref="G80:H80"/>
    <mergeCell ref="I80:J80"/>
    <mergeCell ref="C75:D75"/>
    <mergeCell ref="E75:F75"/>
    <mergeCell ref="G75:H75"/>
    <mergeCell ref="I75:J75"/>
    <mergeCell ref="A76:L76"/>
    <mergeCell ref="C77:D77"/>
    <mergeCell ref="E77:F77"/>
    <mergeCell ref="G77:H77"/>
    <mergeCell ref="I77:J77"/>
    <mergeCell ref="C72:D72"/>
    <mergeCell ref="E72:F72"/>
    <mergeCell ref="G72:H72"/>
    <mergeCell ref="I72:J72"/>
    <mergeCell ref="C73:D73"/>
    <mergeCell ref="E73:F73"/>
    <mergeCell ref="G73:H73"/>
    <mergeCell ref="I73:J73"/>
    <mergeCell ref="C74:D74"/>
    <mergeCell ref="E74:F74"/>
    <mergeCell ref="G74:H74"/>
    <mergeCell ref="I74:J74"/>
    <mergeCell ref="C71:D71"/>
    <mergeCell ref="E71:F71"/>
    <mergeCell ref="G71:H71"/>
    <mergeCell ref="I71:J71"/>
    <mergeCell ref="A64:L64"/>
    <mergeCell ref="A65:L65"/>
    <mergeCell ref="A66:L66"/>
    <mergeCell ref="A67:L67"/>
    <mergeCell ref="A68:L68"/>
    <mergeCell ref="A69:L69"/>
    <mergeCell ref="A46:L46"/>
    <mergeCell ref="A47:L47"/>
    <mergeCell ref="A48:L48"/>
    <mergeCell ref="C70:D70"/>
    <mergeCell ref="E70:F70"/>
    <mergeCell ref="G70:H70"/>
    <mergeCell ref="I70:J70"/>
    <mergeCell ref="A49:L49"/>
    <mergeCell ref="A50:L50"/>
    <mergeCell ref="A51:L51"/>
    <mergeCell ref="A52:L52"/>
    <mergeCell ref="A58:L58"/>
    <mergeCell ref="A59:L59"/>
    <mergeCell ref="A63:L63"/>
    <mergeCell ref="A53:L53"/>
    <mergeCell ref="A54:L54"/>
    <mergeCell ref="A55:L55"/>
    <mergeCell ref="A56:L56"/>
    <mergeCell ref="A57:L57"/>
    <mergeCell ref="A60:L60"/>
    <mergeCell ref="A61:L61"/>
    <mergeCell ref="A62:L62"/>
    <mergeCell ref="A37:L37"/>
    <mergeCell ref="A38:L38"/>
    <mergeCell ref="A39:L39"/>
    <mergeCell ref="A40:L40"/>
    <mergeCell ref="A41:L41"/>
    <mergeCell ref="A42:L42"/>
    <mergeCell ref="A43:L43"/>
    <mergeCell ref="A44:L44"/>
    <mergeCell ref="A45:L45"/>
    <mergeCell ref="A28:L28"/>
    <mergeCell ref="A29:L29"/>
    <mergeCell ref="A30:L30"/>
    <mergeCell ref="A31:L31"/>
    <mergeCell ref="A32:L32"/>
    <mergeCell ref="A33:L33"/>
    <mergeCell ref="A34:L34"/>
    <mergeCell ref="A35:L35"/>
    <mergeCell ref="A36:L36"/>
    <mergeCell ref="A19:L19"/>
    <mergeCell ref="A20:L20"/>
    <mergeCell ref="A21:L21"/>
    <mergeCell ref="A22:L22"/>
    <mergeCell ref="A23:L23"/>
    <mergeCell ref="A24:L24"/>
    <mergeCell ref="A25:L25"/>
    <mergeCell ref="A26:L26"/>
    <mergeCell ref="A27:L27"/>
    <mergeCell ref="A10:L10"/>
    <mergeCell ref="A11:L11"/>
    <mergeCell ref="A12:L12"/>
    <mergeCell ref="A13:L13"/>
    <mergeCell ref="A14:L14"/>
    <mergeCell ref="A15:L15"/>
    <mergeCell ref="A16:L16"/>
    <mergeCell ref="A17:L17"/>
    <mergeCell ref="A18:L18"/>
    <mergeCell ref="A1:L1"/>
    <mergeCell ref="A2:L2"/>
    <mergeCell ref="A3:L3"/>
    <mergeCell ref="A4:L4"/>
    <mergeCell ref="A5:L5"/>
    <mergeCell ref="A6:L6"/>
    <mergeCell ref="A7:L7"/>
    <mergeCell ref="A8:L8"/>
    <mergeCell ref="A9:L9"/>
  </mergeCells>
  <phoneticPr fontId="10"/>
  <pageMargins left="0.7" right="0.7" top="0.39370078740157477" bottom="0.39370078740157477" header="0.51181102362204722" footer="0.51181102362204722"/>
  <pageSetup paperSize="9" scale="82" fitToHeight="0" orientation="portrait" r:id="rId1"/>
  <rowBreaks count="2" manualBreakCount="2">
    <brk id="25" max="11" man="1"/>
    <brk id="82"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21" sqref="F21"/>
    </sheetView>
  </sheetViews>
  <sheetFormatPr defaultRowHeight="13.5"/>
  <sheetData/>
  <phoneticPr fontId="10"/>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0"/>
  <sheetViews>
    <sheetView showGridLines="0" topLeftCell="C1" zoomScale="85" zoomScaleNormal="85" zoomScaleSheetLayoutView="85" workbookViewId="0">
      <selection activeCell="P60" sqref="P60"/>
    </sheetView>
  </sheetViews>
  <sheetFormatPr defaultColWidth="9" defaultRowHeight="12.7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1">
      <c r="D1" s="9" t="s">
        <v>333</v>
      </c>
    </row>
    <row r="2" spans="1:31">
      <c r="D2" s="9" t="s">
        <v>334</v>
      </c>
    </row>
    <row r="3" spans="1:31">
      <c r="D3" s="9" t="s">
        <v>335</v>
      </c>
    </row>
    <row r="4" spans="1:31">
      <c r="D4" s="9" t="s">
        <v>541</v>
      </c>
    </row>
    <row r="5" spans="1:31">
      <c r="D5" s="9" t="s">
        <v>337</v>
      </c>
    </row>
    <row r="6" spans="1:31">
      <c r="D6" s="9" t="s">
        <v>338</v>
      </c>
    </row>
    <row r="7" spans="1:31">
      <c r="D7" s="9" t="s">
        <v>339</v>
      </c>
    </row>
    <row r="8" spans="1:31" s="6" customFormat="1" ht="13.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c r="C9" s="8"/>
      <c r="D9" s="416" t="s">
        <v>542</v>
      </c>
      <c r="E9" s="416"/>
      <c r="F9" s="416"/>
      <c r="G9" s="416"/>
      <c r="H9" s="416"/>
      <c r="I9" s="416"/>
      <c r="J9" s="416"/>
      <c r="K9" s="416"/>
      <c r="L9" s="416"/>
      <c r="M9" s="416"/>
      <c r="N9" s="416"/>
      <c r="O9" s="416"/>
      <c r="P9" s="416"/>
      <c r="Q9" s="416"/>
      <c r="R9" s="416"/>
      <c r="S9" s="416"/>
      <c r="T9" s="416"/>
      <c r="U9" s="416"/>
      <c r="V9" s="416"/>
      <c r="W9" s="416"/>
      <c r="X9" s="416"/>
      <c r="Y9" s="416"/>
      <c r="Z9" s="416"/>
      <c r="AA9" s="416"/>
    </row>
    <row r="10" spans="1:31" ht="21" customHeight="1">
      <c r="D10" s="417" t="s">
        <v>362</v>
      </c>
      <c r="E10" s="417"/>
      <c r="F10" s="417"/>
      <c r="G10" s="417"/>
      <c r="H10" s="417"/>
      <c r="I10" s="417"/>
      <c r="J10" s="417"/>
      <c r="K10" s="417"/>
      <c r="L10" s="417"/>
      <c r="M10" s="417"/>
      <c r="N10" s="417"/>
      <c r="O10" s="417"/>
      <c r="P10" s="417"/>
      <c r="Q10" s="417"/>
      <c r="R10" s="417"/>
      <c r="S10" s="417"/>
      <c r="T10" s="417"/>
      <c r="U10" s="417"/>
      <c r="V10" s="417"/>
      <c r="W10" s="417"/>
      <c r="X10" s="417"/>
      <c r="Y10" s="417"/>
      <c r="Z10" s="417"/>
      <c r="AA10" s="417"/>
    </row>
    <row r="11" spans="1:31" s="11" customFormat="1" ht="16.5" customHeight="1" thickBot="1">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345</v>
      </c>
      <c r="AB11" s="13"/>
    </row>
    <row r="12" spans="1:31" s="16" customFormat="1" ht="14.25" customHeight="1" thickBot="1">
      <c r="A12" s="15" t="s">
        <v>314</v>
      </c>
      <c r="B12" s="15" t="s">
        <v>315</v>
      </c>
      <c r="D12" s="413" t="s">
        <v>0</v>
      </c>
      <c r="E12" s="414"/>
      <c r="F12" s="414"/>
      <c r="G12" s="414"/>
      <c r="H12" s="414"/>
      <c r="I12" s="414"/>
      <c r="J12" s="414"/>
      <c r="K12" s="418"/>
      <c r="L12" s="418"/>
      <c r="M12" s="418"/>
      <c r="N12" s="418"/>
      <c r="O12" s="418"/>
      <c r="P12" s="419" t="s">
        <v>316</v>
      </c>
      <c r="Q12" s="420"/>
      <c r="R12" s="414" t="s">
        <v>0</v>
      </c>
      <c r="S12" s="414"/>
      <c r="T12" s="414"/>
      <c r="U12" s="414"/>
      <c r="V12" s="414"/>
      <c r="W12" s="414"/>
      <c r="X12" s="414"/>
      <c r="Y12" s="414"/>
      <c r="Z12" s="419" t="s">
        <v>316</v>
      </c>
      <c r="AA12" s="420"/>
    </row>
    <row r="13" spans="1:31" ht="14.65" customHeight="1">
      <c r="D13" s="17" t="s">
        <v>317</v>
      </c>
      <c r="E13" s="18"/>
      <c r="F13" s="19"/>
      <c r="G13" s="20"/>
      <c r="H13" s="20"/>
      <c r="I13" s="20"/>
      <c r="J13" s="20"/>
      <c r="K13" s="18"/>
      <c r="L13" s="18"/>
      <c r="M13" s="18"/>
      <c r="N13" s="18"/>
      <c r="O13" s="18"/>
      <c r="P13" s="21"/>
      <c r="Q13" s="310"/>
      <c r="R13" s="19" t="s">
        <v>318</v>
      </c>
      <c r="S13" s="19"/>
      <c r="T13" s="19"/>
      <c r="U13" s="19"/>
      <c r="V13" s="19"/>
      <c r="W13" s="19"/>
      <c r="X13" s="19"/>
      <c r="Y13" s="18"/>
      <c r="Z13" s="222"/>
      <c r="AA13" s="223"/>
    </row>
    <row r="14" spans="1:31" ht="14.65" customHeight="1">
      <c r="A14" s="7" t="s">
        <v>3</v>
      </c>
      <c r="B14" s="7" t="s">
        <v>100</v>
      </c>
      <c r="D14" s="23"/>
      <c r="E14" s="19" t="s">
        <v>4</v>
      </c>
      <c r="F14" s="19"/>
      <c r="G14" s="19"/>
      <c r="H14" s="19"/>
      <c r="I14" s="19"/>
      <c r="J14" s="19"/>
      <c r="K14" s="18"/>
      <c r="L14" s="18"/>
      <c r="M14" s="18"/>
      <c r="N14" s="18"/>
      <c r="O14" s="18"/>
      <c r="P14" s="24">
        <v>29521720</v>
      </c>
      <c r="Q14" s="311" t="s">
        <v>355</v>
      </c>
      <c r="R14" s="19"/>
      <c r="S14" s="19" t="s">
        <v>101</v>
      </c>
      <c r="T14" s="19"/>
      <c r="U14" s="19"/>
      <c r="V14" s="19"/>
      <c r="W14" s="19"/>
      <c r="X14" s="19"/>
      <c r="Y14" s="18"/>
      <c r="Z14" s="24">
        <v>3460150</v>
      </c>
      <c r="AA14" s="224"/>
      <c r="AD14" s="9">
        <f>IF(AND(AD15="-",AD43="-",AD46="-"),"-",SUM(AD15,AD43,AD46))</f>
        <v>28471438653</v>
      </c>
      <c r="AE14" s="9">
        <f>IF(COUNTIF(AE15:AE19,"-")=COUNTA(AE15:AE19),"-",SUM(AE15:AE19))</f>
        <v>2592592846</v>
      </c>
    </row>
    <row r="15" spans="1:31" ht="14.65" customHeight="1">
      <c r="A15" s="7" t="s">
        <v>5</v>
      </c>
      <c r="B15" s="7" t="s">
        <v>102</v>
      </c>
      <c r="D15" s="23"/>
      <c r="E15" s="19"/>
      <c r="F15" s="19" t="s">
        <v>6</v>
      </c>
      <c r="G15" s="19"/>
      <c r="H15" s="19"/>
      <c r="I15" s="19"/>
      <c r="J15" s="19"/>
      <c r="K15" s="18"/>
      <c r="L15" s="18"/>
      <c r="M15" s="18"/>
      <c r="N15" s="18"/>
      <c r="O15" s="18"/>
      <c r="P15" s="24">
        <v>26355368</v>
      </c>
      <c r="Q15" s="311"/>
      <c r="R15" s="19"/>
      <c r="S15" s="19"/>
      <c r="T15" s="19" t="s">
        <v>543</v>
      </c>
      <c r="U15" s="19"/>
      <c r="V15" s="19"/>
      <c r="W15" s="19"/>
      <c r="X15" s="19"/>
      <c r="Y15" s="18"/>
      <c r="Z15" s="24">
        <v>3551905</v>
      </c>
      <c r="AA15" s="224"/>
      <c r="AD15" s="9">
        <f>IF(AND(AD16="-",AD32="-",COUNTIF(AD41:AD42,"-")=COUNTA(AD41:AD42)),"-",SUM(AD16,AD32,AD41:AD42))</f>
        <v>25697421450</v>
      </c>
      <c r="AE15" s="9">
        <v>3162273846</v>
      </c>
    </row>
    <row r="16" spans="1:31" ht="14.65" customHeight="1">
      <c r="A16" s="7" t="s">
        <v>7</v>
      </c>
      <c r="B16" s="7" t="s">
        <v>103</v>
      </c>
      <c r="D16" s="23"/>
      <c r="E16" s="19"/>
      <c r="F16" s="19"/>
      <c r="G16" s="19" t="s">
        <v>8</v>
      </c>
      <c r="H16" s="19"/>
      <c r="I16" s="19"/>
      <c r="J16" s="19"/>
      <c r="K16" s="18"/>
      <c r="L16" s="18"/>
      <c r="M16" s="18"/>
      <c r="N16" s="18"/>
      <c r="O16" s="18"/>
      <c r="P16" s="24">
        <v>9702957</v>
      </c>
      <c r="Q16" s="311"/>
      <c r="R16" s="19"/>
      <c r="S16" s="19"/>
      <c r="T16" s="19" t="s">
        <v>104</v>
      </c>
      <c r="U16" s="19"/>
      <c r="V16" s="19"/>
      <c r="W16" s="19"/>
      <c r="X16" s="19"/>
      <c r="Y16" s="18"/>
      <c r="Z16" s="24" t="s">
        <v>544</v>
      </c>
      <c r="AA16" s="224"/>
      <c r="AD16" s="9">
        <f>IF(COUNTIF(AD17:AD31,"-")=COUNTA(AD17:AD31),"-",SUM(AD17:AD31))</f>
        <v>9067947173</v>
      </c>
      <c r="AE16" s="9" t="s">
        <v>11</v>
      </c>
    </row>
    <row r="17" spans="1:31" ht="14.65" customHeight="1">
      <c r="A17" s="7" t="s">
        <v>9</v>
      </c>
      <c r="B17" s="7" t="s">
        <v>105</v>
      </c>
      <c r="D17" s="23"/>
      <c r="E17" s="19"/>
      <c r="F17" s="19"/>
      <c r="G17" s="19"/>
      <c r="H17" s="19" t="s">
        <v>10</v>
      </c>
      <c r="I17" s="19"/>
      <c r="J17" s="19"/>
      <c r="K17" s="18"/>
      <c r="L17" s="18"/>
      <c r="M17" s="18"/>
      <c r="N17" s="18"/>
      <c r="O17" s="18"/>
      <c r="P17" s="24">
        <v>2678268</v>
      </c>
      <c r="Q17" s="311"/>
      <c r="R17" s="19"/>
      <c r="S17" s="19"/>
      <c r="T17" s="19" t="s">
        <v>106</v>
      </c>
      <c r="U17" s="19"/>
      <c r="V17" s="19"/>
      <c r="W17" s="19"/>
      <c r="X17" s="19"/>
      <c r="Y17" s="18"/>
      <c r="Z17" s="24">
        <v>-469226</v>
      </c>
      <c r="AA17" s="224"/>
      <c r="AD17" s="9">
        <v>2579605667</v>
      </c>
      <c r="AE17" s="9">
        <v>-569681000</v>
      </c>
    </row>
    <row r="18" spans="1:31" ht="14.65" customHeight="1">
      <c r="A18" s="7" t="s">
        <v>12</v>
      </c>
      <c r="B18" s="7" t="s">
        <v>107</v>
      </c>
      <c r="D18" s="23"/>
      <c r="E18" s="19"/>
      <c r="F18" s="19"/>
      <c r="G18" s="19"/>
      <c r="H18" s="19" t="s">
        <v>13</v>
      </c>
      <c r="I18" s="19"/>
      <c r="J18" s="19"/>
      <c r="K18" s="18"/>
      <c r="L18" s="18"/>
      <c r="M18" s="18"/>
      <c r="N18" s="18"/>
      <c r="O18" s="18"/>
      <c r="P18" s="24">
        <v>618019</v>
      </c>
      <c r="Q18" s="311"/>
      <c r="R18" s="19"/>
      <c r="S18" s="19"/>
      <c r="T18" s="19" t="s">
        <v>108</v>
      </c>
      <c r="U18" s="19"/>
      <c r="V18" s="19"/>
      <c r="W18" s="19"/>
      <c r="X18" s="19"/>
      <c r="Y18" s="18"/>
      <c r="Z18" s="24" t="s">
        <v>544</v>
      </c>
      <c r="AA18" s="224"/>
      <c r="AD18" s="9">
        <v>618019426</v>
      </c>
      <c r="AE18" s="9" t="s">
        <v>11</v>
      </c>
    </row>
    <row r="19" spans="1:31" ht="14.65" customHeight="1">
      <c r="A19" s="7" t="s">
        <v>14</v>
      </c>
      <c r="B19" s="7" t="s">
        <v>109</v>
      </c>
      <c r="D19" s="23"/>
      <c r="E19" s="19"/>
      <c r="F19" s="19"/>
      <c r="G19" s="19"/>
      <c r="H19" s="19" t="s">
        <v>15</v>
      </c>
      <c r="I19" s="19"/>
      <c r="J19" s="19"/>
      <c r="K19" s="18"/>
      <c r="L19" s="18"/>
      <c r="M19" s="18"/>
      <c r="N19" s="18"/>
      <c r="O19" s="18"/>
      <c r="P19" s="24">
        <v>9621979</v>
      </c>
      <c r="Q19" s="311"/>
      <c r="R19" s="19"/>
      <c r="S19" s="19"/>
      <c r="T19" s="19" t="s">
        <v>35</v>
      </c>
      <c r="U19" s="19"/>
      <c r="V19" s="19"/>
      <c r="W19" s="19"/>
      <c r="X19" s="19"/>
      <c r="Y19" s="18"/>
      <c r="Z19" s="24">
        <v>377471</v>
      </c>
      <c r="AA19" s="224"/>
      <c r="AD19" s="9">
        <v>8581107965</v>
      </c>
      <c r="AE19" s="9" t="s">
        <v>11</v>
      </c>
    </row>
    <row r="20" spans="1:31" ht="14.65" customHeight="1">
      <c r="A20" s="7" t="s">
        <v>16</v>
      </c>
      <c r="B20" s="7" t="s">
        <v>110</v>
      </c>
      <c r="D20" s="23"/>
      <c r="E20" s="19"/>
      <c r="F20" s="19"/>
      <c r="G20" s="19"/>
      <c r="H20" s="19" t="s">
        <v>17</v>
      </c>
      <c r="I20" s="19"/>
      <c r="J20" s="19"/>
      <c r="K20" s="18"/>
      <c r="L20" s="18"/>
      <c r="M20" s="18"/>
      <c r="N20" s="18"/>
      <c r="O20" s="18"/>
      <c r="P20" s="24">
        <v>-4862077</v>
      </c>
      <c r="Q20" s="311"/>
      <c r="R20" s="19"/>
      <c r="S20" s="19" t="s">
        <v>111</v>
      </c>
      <c r="T20" s="19"/>
      <c r="U20" s="19"/>
      <c r="V20" s="19"/>
      <c r="W20" s="19"/>
      <c r="X20" s="19"/>
      <c r="Y20" s="18"/>
      <c r="Z20" s="24">
        <v>227016</v>
      </c>
      <c r="AA20" s="224"/>
      <c r="AD20" s="9">
        <v>-4357060867</v>
      </c>
      <c r="AE20" s="9">
        <f>IF(COUNTIF(AE21:AE28,"-")=COUNTA(AE21:AE28),"-",SUM(AE21:AE28))</f>
        <v>179666003</v>
      </c>
    </row>
    <row r="21" spans="1:31" ht="14.65" customHeight="1">
      <c r="A21" s="7" t="s">
        <v>18</v>
      </c>
      <c r="B21" s="7" t="s">
        <v>112</v>
      </c>
      <c r="D21" s="23"/>
      <c r="E21" s="19"/>
      <c r="F21" s="19"/>
      <c r="G21" s="19"/>
      <c r="H21" s="19" t="s">
        <v>19</v>
      </c>
      <c r="I21" s="19"/>
      <c r="J21" s="19"/>
      <c r="K21" s="18"/>
      <c r="L21" s="18"/>
      <c r="M21" s="18"/>
      <c r="N21" s="18"/>
      <c r="O21" s="18"/>
      <c r="P21" s="24">
        <v>2563840</v>
      </c>
      <c r="Q21" s="311"/>
      <c r="R21" s="19"/>
      <c r="S21" s="19"/>
      <c r="T21" s="19" t="s">
        <v>545</v>
      </c>
      <c r="U21" s="19"/>
      <c r="V21" s="19"/>
      <c r="W21" s="19"/>
      <c r="X21" s="19"/>
      <c r="Y21" s="18"/>
      <c r="Z21" s="24">
        <v>7181</v>
      </c>
      <c r="AA21" s="224"/>
      <c r="AD21" s="9">
        <v>2563253025</v>
      </c>
      <c r="AE21" s="9" t="s">
        <v>11</v>
      </c>
    </row>
    <row r="22" spans="1:31" ht="14.65" customHeight="1">
      <c r="A22" s="7" t="s">
        <v>20</v>
      </c>
      <c r="B22" s="7" t="s">
        <v>113</v>
      </c>
      <c r="D22" s="23"/>
      <c r="E22" s="19"/>
      <c r="F22" s="19"/>
      <c r="G22" s="19"/>
      <c r="H22" s="19" t="s">
        <v>21</v>
      </c>
      <c r="I22" s="19"/>
      <c r="J22" s="19"/>
      <c r="K22" s="18"/>
      <c r="L22" s="18"/>
      <c r="M22" s="18"/>
      <c r="N22" s="18"/>
      <c r="O22" s="18"/>
      <c r="P22" s="24">
        <v>-1113467</v>
      </c>
      <c r="Q22" s="311"/>
      <c r="R22" s="19"/>
      <c r="S22" s="19"/>
      <c r="T22" s="19" t="s">
        <v>114</v>
      </c>
      <c r="U22" s="19"/>
      <c r="V22" s="19"/>
      <c r="W22" s="19"/>
      <c r="X22" s="19"/>
      <c r="Y22" s="18"/>
      <c r="Z22" s="24">
        <v>21852</v>
      </c>
      <c r="AA22" s="224"/>
      <c r="AD22" s="9">
        <v>-1113340243</v>
      </c>
      <c r="AE22" s="9" t="s">
        <v>11</v>
      </c>
    </row>
    <row r="23" spans="1:31" ht="14.65" customHeight="1">
      <c r="A23" s="7" t="s">
        <v>22</v>
      </c>
      <c r="B23" s="7" t="s">
        <v>115</v>
      </c>
      <c r="D23" s="23"/>
      <c r="E23" s="19"/>
      <c r="F23" s="19"/>
      <c r="G23" s="19"/>
      <c r="H23" s="19" t="s">
        <v>23</v>
      </c>
      <c r="I23" s="26"/>
      <c r="J23" s="26"/>
      <c r="K23" s="27"/>
      <c r="L23" s="27"/>
      <c r="M23" s="27"/>
      <c r="N23" s="27"/>
      <c r="O23" s="27"/>
      <c r="P23" s="24">
        <v>317</v>
      </c>
      <c r="Q23" s="311"/>
      <c r="R23" s="19"/>
      <c r="S23" s="19"/>
      <c r="T23" s="19" t="s">
        <v>116</v>
      </c>
      <c r="U23" s="19"/>
      <c r="V23" s="19"/>
      <c r="W23" s="19"/>
      <c r="X23" s="19"/>
      <c r="Y23" s="18"/>
      <c r="Z23" s="24">
        <v>3896</v>
      </c>
      <c r="AA23" s="224"/>
      <c r="AD23" s="9" t="s">
        <v>11</v>
      </c>
      <c r="AE23" s="9" t="s">
        <v>11</v>
      </c>
    </row>
    <row r="24" spans="1:31" ht="14.65" customHeight="1">
      <c r="A24" s="7" t="s">
        <v>24</v>
      </c>
      <c r="B24" s="7" t="s">
        <v>117</v>
      </c>
      <c r="D24" s="23"/>
      <c r="E24" s="19"/>
      <c r="F24" s="19"/>
      <c r="G24" s="19"/>
      <c r="H24" s="19" t="s">
        <v>25</v>
      </c>
      <c r="I24" s="26"/>
      <c r="J24" s="26"/>
      <c r="K24" s="27"/>
      <c r="L24" s="27"/>
      <c r="M24" s="27"/>
      <c r="N24" s="27"/>
      <c r="O24" s="27"/>
      <c r="P24" s="24">
        <v>-284</v>
      </c>
      <c r="Q24" s="311"/>
      <c r="R24" s="18"/>
      <c r="S24" s="19"/>
      <c r="T24" s="19" t="s">
        <v>118</v>
      </c>
      <c r="U24" s="19"/>
      <c r="V24" s="19"/>
      <c r="W24" s="19"/>
      <c r="X24" s="19"/>
      <c r="Y24" s="18"/>
      <c r="Z24" s="24" t="s">
        <v>544</v>
      </c>
      <c r="AA24" s="224"/>
      <c r="AD24" s="9" t="s">
        <v>11</v>
      </c>
      <c r="AE24" s="9" t="s">
        <v>11</v>
      </c>
    </row>
    <row r="25" spans="1:31" ht="14.65" customHeight="1">
      <c r="A25" s="7" t="s">
        <v>26</v>
      </c>
      <c r="B25" s="7" t="s">
        <v>119</v>
      </c>
      <c r="D25" s="23"/>
      <c r="E25" s="19"/>
      <c r="F25" s="19"/>
      <c r="G25" s="19"/>
      <c r="H25" s="19" t="s">
        <v>27</v>
      </c>
      <c r="I25" s="26"/>
      <c r="J25" s="26"/>
      <c r="K25" s="27"/>
      <c r="L25" s="27"/>
      <c r="M25" s="27"/>
      <c r="N25" s="27"/>
      <c r="O25" s="27"/>
      <c r="P25" s="24" t="s">
        <v>544</v>
      </c>
      <c r="Q25" s="311"/>
      <c r="R25" s="18"/>
      <c r="S25" s="19"/>
      <c r="T25" s="19" t="s">
        <v>120</v>
      </c>
      <c r="U25" s="19"/>
      <c r="V25" s="19"/>
      <c r="W25" s="19"/>
      <c r="X25" s="19"/>
      <c r="Y25" s="18"/>
      <c r="Z25" s="24" t="s">
        <v>544</v>
      </c>
      <c r="AA25" s="224"/>
      <c r="AD25" s="9" t="s">
        <v>11</v>
      </c>
      <c r="AE25" s="9" t="s">
        <v>11</v>
      </c>
    </row>
    <row r="26" spans="1:31" ht="14.65" customHeight="1">
      <c r="A26" s="7" t="s">
        <v>28</v>
      </c>
      <c r="B26" s="7" t="s">
        <v>121</v>
      </c>
      <c r="D26" s="23"/>
      <c r="E26" s="19"/>
      <c r="F26" s="19"/>
      <c r="G26" s="19"/>
      <c r="H26" s="19" t="s">
        <v>29</v>
      </c>
      <c r="I26" s="26"/>
      <c r="J26" s="26"/>
      <c r="K26" s="27"/>
      <c r="L26" s="27"/>
      <c r="M26" s="27"/>
      <c r="N26" s="27"/>
      <c r="O26" s="27"/>
      <c r="P26" s="24" t="s">
        <v>544</v>
      </c>
      <c r="Q26" s="311"/>
      <c r="R26" s="19"/>
      <c r="S26" s="19"/>
      <c r="T26" s="19" t="s">
        <v>122</v>
      </c>
      <c r="U26" s="19"/>
      <c r="V26" s="19"/>
      <c r="W26" s="19"/>
      <c r="X26" s="19"/>
      <c r="Y26" s="18"/>
      <c r="Z26" s="24">
        <v>173648</v>
      </c>
      <c r="AA26" s="224"/>
      <c r="AD26" s="9" t="s">
        <v>11</v>
      </c>
      <c r="AE26" s="9">
        <v>167934105</v>
      </c>
    </row>
    <row r="27" spans="1:31" ht="14.65" customHeight="1">
      <c r="A27" s="7" t="s">
        <v>30</v>
      </c>
      <c r="B27" s="7" t="s">
        <v>123</v>
      </c>
      <c r="D27" s="23"/>
      <c r="E27" s="19"/>
      <c r="F27" s="19"/>
      <c r="G27" s="19"/>
      <c r="H27" s="19" t="s">
        <v>31</v>
      </c>
      <c r="I27" s="26"/>
      <c r="J27" s="26"/>
      <c r="K27" s="27"/>
      <c r="L27" s="27"/>
      <c r="M27" s="27"/>
      <c r="N27" s="27"/>
      <c r="O27" s="27"/>
      <c r="P27" s="24" t="s">
        <v>544</v>
      </c>
      <c r="Q27" s="311"/>
      <c r="R27" s="19"/>
      <c r="S27" s="19"/>
      <c r="T27" s="19" t="s">
        <v>124</v>
      </c>
      <c r="U27" s="19"/>
      <c r="V27" s="19"/>
      <c r="W27" s="19"/>
      <c r="X27" s="19"/>
      <c r="Y27" s="18"/>
      <c r="Z27" s="24">
        <v>12308</v>
      </c>
      <c r="AA27" s="224"/>
      <c r="AD27" s="9" t="s">
        <v>11</v>
      </c>
      <c r="AE27" s="9">
        <v>11731898</v>
      </c>
    </row>
    <row r="28" spans="1:31" ht="14.65" customHeight="1">
      <c r="A28" s="7" t="s">
        <v>32</v>
      </c>
      <c r="B28" s="7" t="s">
        <v>125</v>
      </c>
      <c r="D28" s="23"/>
      <c r="E28" s="19"/>
      <c r="F28" s="19"/>
      <c r="G28" s="19"/>
      <c r="H28" s="19" t="s">
        <v>33</v>
      </c>
      <c r="I28" s="26"/>
      <c r="J28" s="26"/>
      <c r="K28" s="27"/>
      <c r="L28" s="27"/>
      <c r="M28" s="27"/>
      <c r="N28" s="27"/>
      <c r="O28" s="27"/>
      <c r="P28" s="24" t="s">
        <v>544</v>
      </c>
      <c r="Q28" s="311"/>
      <c r="R28" s="19"/>
      <c r="S28" s="19"/>
      <c r="T28" s="19" t="s">
        <v>35</v>
      </c>
      <c r="U28" s="19"/>
      <c r="V28" s="19"/>
      <c r="W28" s="19"/>
      <c r="X28" s="19"/>
      <c r="Y28" s="18"/>
      <c r="Z28" s="24">
        <v>8131</v>
      </c>
      <c r="AA28" s="224"/>
      <c r="AD28" s="9" t="s">
        <v>11</v>
      </c>
      <c r="AE28" s="9" t="s">
        <v>11</v>
      </c>
    </row>
    <row r="29" spans="1:31" ht="14.65" customHeight="1">
      <c r="A29" s="7" t="s">
        <v>34</v>
      </c>
      <c r="B29" s="7" t="s">
        <v>98</v>
      </c>
      <c r="D29" s="23"/>
      <c r="E29" s="19"/>
      <c r="F29" s="19"/>
      <c r="G29" s="19"/>
      <c r="H29" s="19" t="s">
        <v>35</v>
      </c>
      <c r="I29" s="19"/>
      <c r="J29" s="19"/>
      <c r="K29" s="18"/>
      <c r="L29" s="18"/>
      <c r="M29" s="18"/>
      <c r="N29" s="18"/>
      <c r="O29" s="18"/>
      <c r="P29" s="24">
        <v>125</v>
      </c>
      <c r="Q29" s="311"/>
      <c r="R29" s="403" t="s">
        <v>99</v>
      </c>
      <c r="S29" s="404"/>
      <c r="T29" s="404"/>
      <c r="U29" s="404"/>
      <c r="V29" s="404"/>
      <c r="W29" s="404"/>
      <c r="X29" s="404"/>
      <c r="Y29" s="404"/>
      <c r="Z29" s="28">
        <v>3687166</v>
      </c>
      <c r="AA29" s="312"/>
      <c r="AD29" s="9" t="s">
        <v>11</v>
      </c>
      <c r="AE29" s="9">
        <f>IF(AND(AE14="-",AE20="-"),"-",SUM(AE14,AE20))</f>
        <v>2772258849</v>
      </c>
    </row>
    <row r="30" spans="1:31" ht="14.65" customHeight="1">
      <c r="A30" s="7" t="s">
        <v>36</v>
      </c>
      <c r="D30" s="23"/>
      <c r="E30" s="19"/>
      <c r="F30" s="19"/>
      <c r="G30" s="19"/>
      <c r="H30" s="19" t="s">
        <v>37</v>
      </c>
      <c r="I30" s="19"/>
      <c r="J30" s="19"/>
      <c r="K30" s="18"/>
      <c r="L30" s="18"/>
      <c r="M30" s="18"/>
      <c r="N30" s="18"/>
      <c r="O30" s="18"/>
      <c r="P30" s="24">
        <v>-125</v>
      </c>
      <c r="Q30" s="311"/>
      <c r="R30" s="19" t="s">
        <v>321</v>
      </c>
      <c r="S30" s="30"/>
      <c r="T30" s="30"/>
      <c r="U30" s="30"/>
      <c r="V30" s="30"/>
      <c r="W30" s="30"/>
      <c r="X30" s="30"/>
      <c r="Y30" s="30"/>
      <c r="Z30" s="24"/>
      <c r="AA30" s="224"/>
      <c r="AD30" s="9" t="s">
        <v>11</v>
      </c>
    </row>
    <row r="31" spans="1:31" ht="14.65" customHeight="1">
      <c r="A31" s="7" t="s">
        <v>38</v>
      </c>
      <c r="B31" s="7" t="s">
        <v>128</v>
      </c>
      <c r="D31" s="23"/>
      <c r="E31" s="19"/>
      <c r="F31" s="19"/>
      <c r="G31" s="19"/>
      <c r="H31" s="19" t="s">
        <v>39</v>
      </c>
      <c r="I31" s="19"/>
      <c r="J31" s="19"/>
      <c r="K31" s="18"/>
      <c r="L31" s="18"/>
      <c r="M31" s="18"/>
      <c r="N31" s="18"/>
      <c r="O31" s="18"/>
      <c r="P31" s="24">
        <v>196362</v>
      </c>
      <c r="Q31" s="311"/>
      <c r="R31" s="19"/>
      <c r="S31" s="19" t="s">
        <v>129</v>
      </c>
      <c r="T31" s="19"/>
      <c r="U31" s="19"/>
      <c r="V31" s="19"/>
      <c r="W31" s="19"/>
      <c r="X31" s="19"/>
      <c r="Y31" s="18"/>
      <c r="Z31" s="24">
        <v>31235227</v>
      </c>
      <c r="AA31" s="224"/>
      <c r="AD31" s="9">
        <v>196362200</v>
      </c>
      <c r="AE31" s="9">
        <v>30129632688</v>
      </c>
    </row>
    <row r="32" spans="1:31" ht="14.65" customHeight="1">
      <c r="A32" s="7" t="s">
        <v>40</v>
      </c>
      <c r="B32" s="7" t="s">
        <v>130</v>
      </c>
      <c r="D32" s="23"/>
      <c r="E32" s="19"/>
      <c r="F32" s="19"/>
      <c r="G32" s="19" t="s">
        <v>41</v>
      </c>
      <c r="H32" s="19"/>
      <c r="I32" s="19"/>
      <c r="J32" s="19"/>
      <c r="K32" s="18"/>
      <c r="L32" s="18"/>
      <c r="M32" s="18"/>
      <c r="N32" s="18"/>
      <c r="O32" s="18"/>
      <c r="P32" s="24">
        <v>16503341</v>
      </c>
      <c r="Q32" s="311" t="s">
        <v>355</v>
      </c>
      <c r="R32" s="19"/>
      <c r="S32" s="18" t="s">
        <v>131</v>
      </c>
      <c r="T32" s="19"/>
      <c r="U32" s="19"/>
      <c r="V32" s="19"/>
      <c r="W32" s="19"/>
      <c r="X32" s="19"/>
      <c r="Y32" s="18"/>
      <c r="Z32" s="24">
        <v>-3007711</v>
      </c>
      <c r="AA32" s="224"/>
      <c r="AD32" s="9">
        <f>IF(COUNTIF(AD33:AD40,"-")=COUNTA(AD33:AD40),"-",SUM(AD33:AD40))</f>
        <v>16492397525</v>
      </c>
      <c r="AE32" s="9">
        <v>-2281380178</v>
      </c>
    </row>
    <row r="33" spans="1:30" ht="14.65" customHeight="1">
      <c r="A33" s="7" t="s">
        <v>42</v>
      </c>
      <c r="D33" s="23"/>
      <c r="E33" s="19"/>
      <c r="F33" s="19"/>
      <c r="G33" s="19"/>
      <c r="H33" s="19" t="s">
        <v>10</v>
      </c>
      <c r="I33" s="19"/>
      <c r="J33" s="19"/>
      <c r="K33" s="18"/>
      <c r="L33" s="18"/>
      <c r="M33" s="18"/>
      <c r="N33" s="18"/>
      <c r="O33" s="18"/>
      <c r="P33" s="24">
        <v>23938</v>
      </c>
      <c r="Q33" s="311"/>
      <c r="R33" s="23"/>
      <c r="S33" s="19"/>
      <c r="T33" s="19"/>
      <c r="U33" s="19"/>
      <c r="V33" s="19"/>
      <c r="W33" s="19"/>
      <c r="X33" s="19"/>
      <c r="Y33" s="18"/>
      <c r="Z33" s="24"/>
      <c r="AA33" s="313"/>
      <c r="AD33" s="9">
        <v>14360177</v>
      </c>
    </row>
    <row r="34" spans="1:30" ht="14.65" customHeight="1">
      <c r="A34" s="7" t="s">
        <v>43</v>
      </c>
      <c r="D34" s="23"/>
      <c r="E34" s="19"/>
      <c r="F34" s="19"/>
      <c r="G34" s="19"/>
      <c r="H34" s="19" t="s">
        <v>15</v>
      </c>
      <c r="I34" s="19"/>
      <c r="J34" s="19"/>
      <c r="K34" s="18"/>
      <c r="L34" s="18"/>
      <c r="M34" s="18"/>
      <c r="N34" s="18"/>
      <c r="O34" s="18"/>
      <c r="P34" s="24">
        <v>777180</v>
      </c>
      <c r="Q34" s="311"/>
      <c r="R34" s="405"/>
      <c r="S34" s="406"/>
      <c r="T34" s="406"/>
      <c r="U34" s="406"/>
      <c r="V34" s="406"/>
      <c r="W34" s="406"/>
      <c r="X34" s="406"/>
      <c r="Y34" s="406"/>
      <c r="Z34" s="24"/>
      <c r="AA34" s="224"/>
      <c r="AD34" s="9">
        <v>776543300</v>
      </c>
    </row>
    <row r="35" spans="1:30" ht="14.65" customHeight="1">
      <c r="A35" s="7" t="s">
        <v>44</v>
      </c>
      <c r="D35" s="23"/>
      <c r="E35" s="19"/>
      <c r="F35" s="19"/>
      <c r="G35" s="19"/>
      <c r="H35" s="19" t="s">
        <v>17</v>
      </c>
      <c r="I35" s="19"/>
      <c r="J35" s="19"/>
      <c r="K35" s="18"/>
      <c r="L35" s="18"/>
      <c r="M35" s="18"/>
      <c r="N35" s="18"/>
      <c r="O35" s="18"/>
      <c r="P35" s="24">
        <v>-237244</v>
      </c>
      <c r="Q35" s="311"/>
      <c r="R35" s="19"/>
      <c r="S35" s="30"/>
      <c r="T35" s="30"/>
      <c r="U35" s="30"/>
      <c r="V35" s="30"/>
      <c r="W35" s="30"/>
      <c r="X35" s="30"/>
      <c r="Y35" s="30"/>
      <c r="Z35" s="24"/>
      <c r="AA35" s="313"/>
      <c r="AD35" s="9">
        <v>-236803556</v>
      </c>
    </row>
    <row r="36" spans="1:30" ht="14.65" customHeight="1">
      <c r="A36" s="7" t="s">
        <v>45</v>
      </c>
      <c r="D36" s="23"/>
      <c r="E36" s="19"/>
      <c r="F36" s="19"/>
      <c r="G36" s="19"/>
      <c r="H36" s="19" t="s">
        <v>19</v>
      </c>
      <c r="I36" s="19"/>
      <c r="J36" s="19"/>
      <c r="K36" s="18"/>
      <c r="L36" s="18"/>
      <c r="M36" s="18"/>
      <c r="N36" s="18"/>
      <c r="O36" s="18"/>
      <c r="P36" s="24">
        <v>30130833</v>
      </c>
      <c r="Q36" s="311"/>
      <c r="R36" s="19"/>
      <c r="S36" s="19"/>
      <c r="T36" s="19"/>
      <c r="U36" s="19"/>
      <c r="V36" s="19"/>
      <c r="W36" s="19"/>
      <c r="X36" s="19"/>
      <c r="Y36" s="18"/>
      <c r="Z36" s="24"/>
      <c r="AA36" s="313"/>
      <c r="AD36" s="9">
        <v>30129108788</v>
      </c>
    </row>
    <row r="37" spans="1:30" ht="14.65" customHeight="1">
      <c r="A37" s="7" t="s">
        <v>46</v>
      </c>
      <c r="D37" s="23"/>
      <c r="E37" s="19"/>
      <c r="F37" s="19"/>
      <c r="G37" s="19"/>
      <c r="H37" s="19" t="s">
        <v>21</v>
      </c>
      <c r="I37" s="19"/>
      <c r="J37" s="19"/>
      <c r="K37" s="18"/>
      <c r="L37" s="18"/>
      <c r="M37" s="18"/>
      <c r="N37" s="18"/>
      <c r="O37" s="18"/>
      <c r="P37" s="24">
        <v>-14204993</v>
      </c>
      <c r="Q37" s="311"/>
      <c r="R37" s="17"/>
      <c r="S37" s="18"/>
      <c r="T37" s="18"/>
      <c r="U37" s="18"/>
      <c r="V37" s="18"/>
      <c r="W37" s="18"/>
      <c r="X37" s="18"/>
      <c r="Y37" s="35"/>
      <c r="Z37" s="24"/>
      <c r="AA37" s="313"/>
      <c r="AD37" s="9">
        <v>-14204437046</v>
      </c>
    </row>
    <row r="38" spans="1:30" ht="14.65" customHeight="1">
      <c r="A38" s="7" t="s">
        <v>47</v>
      </c>
      <c r="D38" s="23"/>
      <c r="E38" s="19"/>
      <c r="F38" s="19"/>
      <c r="G38" s="19"/>
      <c r="H38" s="19" t="s">
        <v>35</v>
      </c>
      <c r="I38" s="19"/>
      <c r="J38" s="19"/>
      <c r="K38" s="18"/>
      <c r="L38" s="18"/>
      <c r="M38" s="18"/>
      <c r="N38" s="18"/>
      <c r="O38" s="18"/>
      <c r="P38" s="24" t="s">
        <v>544</v>
      </c>
      <c r="Q38" s="311"/>
      <c r="R38" s="18"/>
      <c r="S38" s="18"/>
      <c r="T38" s="18"/>
      <c r="U38" s="18"/>
      <c r="V38" s="18"/>
      <c r="W38" s="18"/>
      <c r="X38" s="18"/>
      <c r="Y38" s="18"/>
      <c r="Z38" s="24"/>
      <c r="AA38" s="313"/>
      <c r="AD38" s="9" t="s">
        <v>11</v>
      </c>
    </row>
    <row r="39" spans="1:30" ht="14.65" customHeight="1">
      <c r="A39" s="7" t="s">
        <v>48</v>
      </c>
      <c r="D39" s="23"/>
      <c r="E39" s="19"/>
      <c r="F39" s="19"/>
      <c r="G39" s="19"/>
      <c r="H39" s="19" t="s">
        <v>37</v>
      </c>
      <c r="I39" s="19"/>
      <c r="J39" s="19"/>
      <c r="K39" s="18"/>
      <c r="L39" s="18"/>
      <c r="M39" s="18"/>
      <c r="N39" s="18"/>
      <c r="O39" s="18"/>
      <c r="P39" s="24" t="s">
        <v>544</v>
      </c>
      <c r="Q39" s="311"/>
      <c r="R39" s="36"/>
      <c r="S39" s="36"/>
      <c r="T39" s="36"/>
      <c r="U39" s="36"/>
      <c r="V39" s="36"/>
      <c r="W39" s="36"/>
      <c r="X39" s="36"/>
      <c r="Y39" s="36"/>
      <c r="Z39" s="222"/>
      <c r="AA39" s="314"/>
      <c r="AD39" s="9" t="s">
        <v>11</v>
      </c>
    </row>
    <row r="40" spans="1:30" ht="14.65" customHeight="1">
      <c r="A40" s="7" t="s">
        <v>49</v>
      </c>
      <c r="D40" s="23"/>
      <c r="E40" s="19"/>
      <c r="F40" s="19"/>
      <c r="G40" s="19"/>
      <c r="H40" s="19" t="s">
        <v>39</v>
      </c>
      <c r="I40" s="19"/>
      <c r="J40" s="19"/>
      <c r="K40" s="18"/>
      <c r="L40" s="18"/>
      <c r="M40" s="18"/>
      <c r="N40" s="18"/>
      <c r="O40" s="18"/>
      <c r="P40" s="24">
        <v>13626</v>
      </c>
      <c r="Q40" s="311"/>
      <c r="R40" s="36"/>
      <c r="S40" s="36"/>
      <c r="T40" s="36"/>
      <c r="U40" s="36"/>
      <c r="V40" s="36"/>
      <c r="W40" s="36"/>
      <c r="X40" s="36"/>
      <c r="Y40" s="36"/>
      <c r="Z40" s="222"/>
      <c r="AA40" s="314"/>
      <c r="AD40" s="9">
        <v>13625862</v>
      </c>
    </row>
    <row r="41" spans="1:30" ht="14.65" customHeight="1">
      <c r="A41" s="7" t="s">
        <v>50</v>
      </c>
      <c r="D41" s="23"/>
      <c r="E41" s="19"/>
      <c r="F41" s="19"/>
      <c r="G41" s="19" t="s">
        <v>51</v>
      </c>
      <c r="H41" s="26"/>
      <c r="I41" s="26"/>
      <c r="J41" s="26"/>
      <c r="K41" s="27"/>
      <c r="L41" s="27"/>
      <c r="M41" s="27"/>
      <c r="N41" s="27"/>
      <c r="O41" s="27"/>
      <c r="P41" s="24">
        <v>668673</v>
      </c>
      <c r="Q41" s="311"/>
      <c r="R41" s="36"/>
      <c r="S41" s="36"/>
      <c r="T41" s="36"/>
      <c r="U41" s="36"/>
      <c r="V41" s="36"/>
      <c r="W41" s="36"/>
      <c r="X41" s="36"/>
      <c r="Y41" s="36"/>
      <c r="Z41" s="222"/>
      <c r="AA41" s="314"/>
      <c r="AD41" s="9">
        <v>591374681</v>
      </c>
    </row>
    <row r="42" spans="1:30" ht="14.65" customHeight="1">
      <c r="A42" s="7" t="s">
        <v>52</v>
      </c>
      <c r="D42" s="23"/>
      <c r="E42" s="19"/>
      <c r="F42" s="19"/>
      <c r="G42" s="19" t="s">
        <v>53</v>
      </c>
      <c r="H42" s="26"/>
      <c r="I42" s="26"/>
      <c r="J42" s="26"/>
      <c r="K42" s="27"/>
      <c r="L42" s="27"/>
      <c r="M42" s="27"/>
      <c r="N42" s="27"/>
      <c r="O42" s="27"/>
      <c r="P42" s="24">
        <v>-519602</v>
      </c>
      <c r="Q42" s="311"/>
      <c r="R42" s="36"/>
      <c r="S42" s="36"/>
      <c r="T42" s="36"/>
      <c r="U42" s="36"/>
      <c r="V42" s="36"/>
      <c r="W42" s="36"/>
      <c r="X42" s="36"/>
      <c r="Y42" s="36"/>
      <c r="Z42" s="222"/>
      <c r="AA42" s="314"/>
      <c r="AD42" s="9">
        <v>-454297929</v>
      </c>
    </row>
    <row r="43" spans="1:30" ht="14.65" customHeight="1">
      <c r="A43" s="7" t="s">
        <v>54</v>
      </c>
      <c r="D43" s="23"/>
      <c r="E43" s="19"/>
      <c r="F43" s="19" t="s">
        <v>55</v>
      </c>
      <c r="G43" s="19"/>
      <c r="H43" s="26"/>
      <c r="I43" s="26"/>
      <c r="J43" s="26"/>
      <c r="K43" s="27"/>
      <c r="L43" s="27"/>
      <c r="M43" s="27"/>
      <c r="N43" s="27"/>
      <c r="O43" s="27"/>
      <c r="P43" s="24">
        <v>25100</v>
      </c>
      <c r="Q43" s="311"/>
      <c r="R43" s="36"/>
      <c r="S43" s="36"/>
      <c r="T43" s="36"/>
      <c r="U43" s="36"/>
      <c r="V43" s="36"/>
      <c r="W43" s="36"/>
      <c r="X43" s="36"/>
      <c r="Y43" s="36"/>
      <c r="Z43" s="222"/>
      <c r="AA43" s="314"/>
      <c r="AD43" s="9">
        <f>IF(COUNTIF(AD44:AD45,"-")=COUNTA(AD44:AD45),"-",SUM(AD44:AD45))</f>
        <v>23618332</v>
      </c>
    </row>
    <row r="44" spans="1:30" ht="14.65" customHeight="1">
      <c r="A44" s="7" t="s">
        <v>56</v>
      </c>
      <c r="D44" s="23"/>
      <c r="E44" s="19"/>
      <c r="F44" s="19"/>
      <c r="G44" s="19" t="s">
        <v>57</v>
      </c>
      <c r="H44" s="19"/>
      <c r="I44" s="19"/>
      <c r="J44" s="19"/>
      <c r="K44" s="18"/>
      <c r="L44" s="18"/>
      <c r="M44" s="18"/>
      <c r="N44" s="18"/>
      <c r="O44" s="18"/>
      <c r="P44" s="24">
        <v>25100</v>
      </c>
      <c r="Q44" s="311"/>
      <c r="R44" s="36"/>
      <c r="S44" s="36"/>
      <c r="T44" s="36"/>
      <c r="U44" s="36"/>
      <c r="V44" s="36"/>
      <c r="W44" s="36"/>
      <c r="X44" s="36"/>
      <c r="Y44" s="36"/>
      <c r="Z44" s="222"/>
      <c r="AA44" s="314"/>
      <c r="AD44" s="9">
        <v>23618332</v>
      </c>
    </row>
    <row r="45" spans="1:30" ht="14.65" customHeight="1">
      <c r="A45" s="7" t="s">
        <v>58</v>
      </c>
      <c r="D45" s="23"/>
      <c r="E45" s="19"/>
      <c r="F45" s="19"/>
      <c r="G45" s="19" t="s">
        <v>35</v>
      </c>
      <c r="H45" s="19"/>
      <c r="I45" s="19"/>
      <c r="J45" s="19"/>
      <c r="K45" s="18"/>
      <c r="L45" s="18"/>
      <c r="M45" s="18"/>
      <c r="N45" s="18"/>
      <c r="O45" s="18"/>
      <c r="P45" s="24" t="s">
        <v>544</v>
      </c>
      <c r="Q45" s="311"/>
      <c r="R45" s="36"/>
      <c r="S45" s="36"/>
      <c r="T45" s="36"/>
      <c r="U45" s="36"/>
      <c r="V45" s="36"/>
      <c r="W45" s="36"/>
      <c r="X45" s="36"/>
      <c r="Y45" s="36"/>
      <c r="Z45" s="222"/>
      <c r="AA45" s="314"/>
      <c r="AD45" s="9" t="s">
        <v>11</v>
      </c>
    </row>
    <row r="46" spans="1:30" ht="14.65" customHeight="1">
      <c r="A46" s="7" t="s">
        <v>59</v>
      </c>
      <c r="D46" s="23"/>
      <c r="E46" s="19"/>
      <c r="F46" s="19" t="s">
        <v>60</v>
      </c>
      <c r="G46" s="19"/>
      <c r="H46" s="19"/>
      <c r="I46" s="19"/>
      <c r="J46" s="19"/>
      <c r="K46" s="19"/>
      <c r="L46" s="18"/>
      <c r="M46" s="18"/>
      <c r="N46" s="18"/>
      <c r="O46" s="18"/>
      <c r="P46" s="24">
        <v>3141251</v>
      </c>
      <c r="Q46" s="311" t="s">
        <v>355</v>
      </c>
      <c r="R46" s="36"/>
      <c r="S46" s="36"/>
      <c r="T46" s="36"/>
      <c r="U46" s="36"/>
      <c r="V46" s="36"/>
      <c r="W46" s="36"/>
      <c r="X46" s="36"/>
      <c r="Y46" s="36"/>
      <c r="Z46" s="222"/>
      <c r="AA46" s="314"/>
      <c r="AD46" s="9">
        <f>IF(COUNTIF(AD47:AD58,"-")=COUNTA(AD47:AD58),"-",SUM(AD47,AD51:AD54,AD57:AD58))</f>
        <v>2750398871</v>
      </c>
    </row>
    <row r="47" spans="1:30" ht="14.65" customHeight="1">
      <c r="A47" s="7" t="s">
        <v>61</v>
      </c>
      <c r="D47" s="23"/>
      <c r="E47" s="19"/>
      <c r="F47" s="19"/>
      <c r="G47" s="19" t="s">
        <v>62</v>
      </c>
      <c r="H47" s="19"/>
      <c r="I47" s="19"/>
      <c r="J47" s="19"/>
      <c r="K47" s="19"/>
      <c r="L47" s="18"/>
      <c r="M47" s="18"/>
      <c r="N47" s="18"/>
      <c r="O47" s="18"/>
      <c r="P47" s="24">
        <v>44022</v>
      </c>
      <c r="Q47" s="311"/>
      <c r="R47" s="36"/>
      <c r="S47" s="36"/>
      <c r="T47" s="36"/>
      <c r="U47" s="36"/>
      <c r="V47" s="36"/>
      <c r="W47" s="36"/>
      <c r="X47" s="36"/>
      <c r="Y47" s="36"/>
      <c r="Z47" s="222"/>
      <c r="AA47" s="314"/>
      <c r="AD47" s="9">
        <f>IF(COUNTIF(AD48:AD50,"-")=COUNTA(AD48:AD50),"-",SUM(AD48:AD50))</f>
        <v>33082354</v>
      </c>
    </row>
    <row r="48" spans="1:30" ht="14.65" customHeight="1">
      <c r="A48" s="7" t="s">
        <v>63</v>
      </c>
      <c r="D48" s="23"/>
      <c r="E48" s="19"/>
      <c r="F48" s="19"/>
      <c r="G48" s="19"/>
      <c r="H48" s="19" t="s">
        <v>64</v>
      </c>
      <c r="I48" s="19"/>
      <c r="J48" s="19"/>
      <c r="K48" s="19"/>
      <c r="L48" s="18"/>
      <c r="M48" s="18"/>
      <c r="N48" s="18"/>
      <c r="O48" s="18"/>
      <c r="P48" s="24" t="s">
        <v>544</v>
      </c>
      <c r="Q48" s="311"/>
      <c r="R48" s="36"/>
      <c r="S48" s="36"/>
      <c r="T48" s="36"/>
      <c r="U48" s="36"/>
      <c r="V48" s="36"/>
      <c r="W48" s="36"/>
      <c r="X48" s="36"/>
      <c r="Y48" s="36"/>
      <c r="Z48" s="222"/>
      <c r="AA48" s="314"/>
      <c r="AD48" s="9" t="s">
        <v>11</v>
      </c>
    </row>
    <row r="49" spans="1:30" ht="14.65" customHeight="1">
      <c r="A49" s="7" t="s">
        <v>65</v>
      </c>
      <c r="D49" s="23"/>
      <c r="E49" s="19"/>
      <c r="F49" s="19"/>
      <c r="G49" s="19"/>
      <c r="H49" s="19" t="s">
        <v>66</v>
      </c>
      <c r="I49" s="19"/>
      <c r="J49" s="19"/>
      <c r="K49" s="19"/>
      <c r="L49" s="18"/>
      <c r="M49" s="18"/>
      <c r="N49" s="18"/>
      <c r="O49" s="18"/>
      <c r="P49" s="24">
        <v>43049</v>
      </c>
      <c r="Q49" s="311"/>
      <c r="R49" s="36"/>
      <c r="S49" s="36"/>
      <c r="T49" s="36"/>
      <c r="U49" s="36"/>
      <c r="V49" s="36"/>
      <c r="W49" s="36"/>
      <c r="X49" s="36"/>
      <c r="Y49" s="36"/>
      <c r="Z49" s="222"/>
      <c r="AA49" s="314"/>
      <c r="AD49" s="9">
        <v>33082354</v>
      </c>
    </row>
    <row r="50" spans="1:30" ht="14.65" customHeight="1">
      <c r="A50" s="7" t="s">
        <v>67</v>
      </c>
      <c r="D50" s="23"/>
      <c r="E50" s="19"/>
      <c r="F50" s="19"/>
      <c r="G50" s="19"/>
      <c r="H50" s="19" t="s">
        <v>35</v>
      </c>
      <c r="I50" s="19"/>
      <c r="J50" s="19"/>
      <c r="K50" s="19"/>
      <c r="L50" s="18"/>
      <c r="M50" s="18"/>
      <c r="N50" s="18"/>
      <c r="O50" s="18"/>
      <c r="P50" s="24">
        <v>973</v>
      </c>
      <c r="Q50" s="311"/>
      <c r="R50" s="36"/>
      <c r="S50" s="36"/>
      <c r="T50" s="36"/>
      <c r="U50" s="36"/>
      <c r="V50" s="36"/>
      <c r="W50" s="36"/>
      <c r="X50" s="36"/>
      <c r="Y50" s="36"/>
      <c r="Z50" s="222"/>
      <c r="AA50" s="314"/>
      <c r="AD50" s="9" t="s">
        <v>11</v>
      </c>
    </row>
    <row r="51" spans="1:30" ht="14.65" customHeight="1">
      <c r="A51" s="7" t="s">
        <v>68</v>
      </c>
      <c r="D51" s="23"/>
      <c r="E51" s="19"/>
      <c r="F51" s="19"/>
      <c r="G51" s="19" t="s">
        <v>69</v>
      </c>
      <c r="H51" s="19"/>
      <c r="I51" s="19"/>
      <c r="J51" s="19"/>
      <c r="K51" s="19"/>
      <c r="L51" s="18"/>
      <c r="M51" s="18"/>
      <c r="N51" s="18"/>
      <c r="O51" s="18"/>
      <c r="P51" s="24" t="s">
        <v>544</v>
      </c>
      <c r="Q51" s="311"/>
      <c r="R51" s="36"/>
      <c r="S51" s="36"/>
      <c r="T51" s="36"/>
      <c r="U51" s="36"/>
      <c r="V51" s="36"/>
      <c r="W51" s="36"/>
      <c r="X51" s="36"/>
      <c r="Y51" s="36"/>
      <c r="Z51" s="222"/>
      <c r="AA51" s="314"/>
      <c r="AD51" s="9" t="s">
        <v>11</v>
      </c>
    </row>
    <row r="52" spans="1:30" ht="14.65" customHeight="1">
      <c r="A52" s="7" t="s">
        <v>70</v>
      </c>
      <c r="D52" s="23"/>
      <c r="E52" s="19"/>
      <c r="F52" s="19"/>
      <c r="G52" s="19" t="s">
        <v>71</v>
      </c>
      <c r="H52" s="19"/>
      <c r="I52" s="19"/>
      <c r="J52" s="19"/>
      <c r="K52" s="18"/>
      <c r="L52" s="18"/>
      <c r="M52" s="18"/>
      <c r="N52" s="18"/>
      <c r="O52" s="18"/>
      <c r="P52" s="24">
        <v>3544</v>
      </c>
      <c r="Q52" s="311"/>
      <c r="R52" s="36"/>
      <c r="S52" s="36"/>
      <c r="T52" s="36"/>
      <c r="U52" s="36"/>
      <c r="V52" s="36"/>
      <c r="W52" s="36"/>
      <c r="X52" s="36"/>
      <c r="Y52" s="36"/>
      <c r="Z52" s="222"/>
      <c r="AA52" s="314"/>
      <c r="AD52" s="9">
        <v>3517788</v>
      </c>
    </row>
    <row r="53" spans="1:30" ht="14.65" customHeight="1">
      <c r="A53" s="7" t="s">
        <v>72</v>
      </c>
      <c r="D53" s="23"/>
      <c r="E53" s="19"/>
      <c r="F53" s="19"/>
      <c r="G53" s="19" t="s">
        <v>73</v>
      </c>
      <c r="H53" s="19"/>
      <c r="I53" s="19"/>
      <c r="J53" s="19"/>
      <c r="K53" s="18"/>
      <c r="L53" s="18"/>
      <c r="M53" s="18"/>
      <c r="N53" s="18"/>
      <c r="O53" s="18"/>
      <c r="P53" s="24">
        <v>5410</v>
      </c>
      <c r="Q53" s="311"/>
      <c r="R53" s="36"/>
      <c r="S53" s="36"/>
      <c r="T53" s="36"/>
      <c r="U53" s="36"/>
      <c r="V53" s="36"/>
      <c r="W53" s="36"/>
      <c r="X53" s="36"/>
      <c r="Y53" s="36"/>
      <c r="Z53" s="222"/>
      <c r="AA53" s="314"/>
      <c r="AD53" s="9">
        <v>1200000</v>
      </c>
    </row>
    <row r="54" spans="1:30" ht="14.65" customHeight="1">
      <c r="A54" s="7" t="s">
        <v>74</v>
      </c>
      <c r="D54" s="23"/>
      <c r="E54" s="19"/>
      <c r="F54" s="19"/>
      <c r="G54" s="19" t="s">
        <v>75</v>
      </c>
      <c r="H54" s="19"/>
      <c r="I54" s="19"/>
      <c r="J54" s="19"/>
      <c r="K54" s="18"/>
      <c r="L54" s="18"/>
      <c r="M54" s="18"/>
      <c r="N54" s="18"/>
      <c r="O54" s="18"/>
      <c r="P54" s="24">
        <v>3088232</v>
      </c>
      <c r="Q54" s="311" t="s">
        <v>355</v>
      </c>
      <c r="R54" s="36"/>
      <c r="S54" s="36"/>
      <c r="T54" s="36"/>
      <c r="U54" s="36"/>
      <c r="V54" s="36"/>
      <c r="W54" s="36"/>
      <c r="X54" s="36"/>
      <c r="Y54" s="36"/>
      <c r="Z54" s="222"/>
      <c r="AA54" s="314"/>
      <c r="AD54" s="9">
        <f>IF(COUNTIF(AD55:AD56,"-")=COUNTA(AD55:AD56),"-",SUM(AD55:AD56))</f>
        <v>2712598729</v>
      </c>
    </row>
    <row r="55" spans="1:30" ht="14.65" customHeight="1">
      <c r="A55" s="7" t="s">
        <v>76</v>
      </c>
      <c r="D55" s="23"/>
      <c r="E55" s="19"/>
      <c r="F55" s="19"/>
      <c r="G55" s="19"/>
      <c r="H55" s="19" t="s">
        <v>77</v>
      </c>
      <c r="I55" s="19"/>
      <c r="J55" s="19"/>
      <c r="K55" s="18"/>
      <c r="L55" s="18"/>
      <c r="M55" s="18"/>
      <c r="N55" s="18"/>
      <c r="O55" s="18"/>
      <c r="P55" s="24">
        <v>1378038</v>
      </c>
      <c r="Q55" s="311"/>
      <c r="R55" s="36"/>
      <c r="S55" s="36"/>
      <c r="T55" s="36"/>
      <c r="U55" s="36"/>
      <c r="V55" s="36"/>
      <c r="W55" s="36"/>
      <c r="X55" s="36"/>
      <c r="Y55" s="36"/>
      <c r="Z55" s="222"/>
      <c r="AA55" s="314"/>
      <c r="AD55" s="9">
        <v>1378038350</v>
      </c>
    </row>
    <row r="56" spans="1:30" ht="14.65" customHeight="1">
      <c r="A56" s="7" t="s">
        <v>78</v>
      </c>
      <c r="D56" s="23"/>
      <c r="E56" s="18"/>
      <c r="F56" s="19"/>
      <c r="G56" s="19"/>
      <c r="H56" s="19" t="s">
        <v>35</v>
      </c>
      <c r="I56" s="19"/>
      <c r="J56" s="19"/>
      <c r="K56" s="18"/>
      <c r="L56" s="18"/>
      <c r="M56" s="18"/>
      <c r="N56" s="18"/>
      <c r="O56" s="18"/>
      <c r="P56" s="24">
        <v>1710193</v>
      </c>
      <c r="Q56" s="311"/>
      <c r="R56" s="36"/>
      <c r="S56" s="36"/>
      <c r="T56" s="36"/>
      <c r="U56" s="36"/>
      <c r="V56" s="36"/>
      <c r="W56" s="36"/>
      <c r="X56" s="36"/>
      <c r="Y56" s="36"/>
      <c r="Z56" s="222"/>
      <c r="AA56" s="314"/>
      <c r="AD56" s="9">
        <v>1334560379</v>
      </c>
    </row>
    <row r="57" spans="1:30" ht="14.65" customHeight="1">
      <c r="A57" s="7" t="s">
        <v>79</v>
      </c>
      <c r="D57" s="23"/>
      <c r="E57" s="18"/>
      <c r="F57" s="19"/>
      <c r="G57" s="19" t="s">
        <v>35</v>
      </c>
      <c r="H57" s="19"/>
      <c r="I57" s="19"/>
      <c r="J57" s="19"/>
      <c r="K57" s="18"/>
      <c r="L57" s="18"/>
      <c r="M57" s="18"/>
      <c r="N57" s="18"/>
      <c r="O57" s="18"/>
      <c r="P57" s="24">
        <v>50</v>
      </c>
      <c r="Q57" s="311"/>
      <c r="R57" s="36"/>
      <c r="S57" s="36"/>
      <c r="T57" s="36"/>
      <c r="U57" s="36"/>
      <c r="V57" s="36"/>
      <c r="W57" s="36"/>
      <c r="X57" s="36"/>
      <c r="Y57" s="36"/>
      <c r="Z57" s="222"/>
      <c r="AA57" s="314"/>
      <c r="AD57" s="9" t="s">
        <v>11</v>
      </c>
    </row>
    <row r="58" spans="1:30" ht="14.65" customHeight="1">
      <c r="A58" s="7" t="s">
        <v>80</v>
      </c>
      <c r="D58" s="23"/>
      <c r="E58" s="18"/>
      <c r="F58" s="19"/>
      <c r="G58" s="19" t="s">
        <v>81</v>
      </c>
      <c r="H58" s="19"/>
      <c r="I58" s="19"/>
      <c r="J58" s="19"/>
      <c r="K58" s="18"/>
      <c r="L58" s="18"/>
      <c r="M58" s="18"/>
      <c r="N58" s="18"/>
      <c r="O58" s="18"/>
      <c r="P58" s="24">
        <v>-7</v>
      </c>
      <c r="Q58" s="311"/>
      <c r="R58" s="36"/>
      <c r="S58" s="36"/>
      <c r="T58" s="36"/>
      <c r="U58" s="36"/>
      <c r="V58" s="36"/>
      <c r="W58" s="36"/>
      <c r="X58" s="36"/>
      <c r="Y58" s="36"/>
      <c r="Z58" s="222"/>
      <c r="AA58" s="314"/>
      <c r="AD58" s="9" t="s">
        <v>11</v>
      </c>
    </row>
    <row r="59" spans="1:30" ht="14.65" customHeight="1">
      <c r="A59" s="7" t="s">
        <v>82</v>
      </c>
      <c r="D59" s="23"/>
      <c r="E59" s="18" t="s">
        <v>83</v>
      </c>
      <c r="F59" s="19"/>
      <c r="G59" s="20"/>
      <c r="H59" s="20"/>
      <c r="I59" s="20"/>
      <c r="J59" s="18"/>
      <c r="K59" s="18"/>
      <c r="L59" s="18"/>
      <c r="M59" s="18"/>
      <c r="N59" s="18"/>
      <c r="O59" s="18"/>
      <c r="P59" s="24">
        <v>2392962</v>
      </c>
      <c r="Q59" s="311" t="s">
        <v>355</v>
      </c>
      <c r="R59" s="36"/>
      <c r="S59" s="36"/>
      <c r="T59" s="36"/>
      <c r="U59" s="36"/>
      <c r="V59" s="36"/>
      <c r="W59" s="36"/>
      <c r="X59" s="36"/>
      <c r="Y59" s="36"/>
      <c r="Z59" s="222"/>
      <c r="AA59" s="314"/>
      <c r="AD59" s="9">
        <f>IF(COUNTIF(AD60:AD68,"-")=COUNTA(AD60:AD68),"-",SUM(AD60:AD63,AD66:AD68))</f>
        <v>2149072706</v>
      </c>
    </row>
    <row r="60" spans="1:30" ht="14.65" customHeight="1">
      <c r="A60" s="7" t="s">
        <v>84</v>
      </c>
      <c r="D60" s="23"/>
      <c r="E60" s="18"/>
      <c r="F60" s="19" t="s">
        <v>85</v>
      </c>
      <c r="G60" s="20"/>
      <c r="H60" s="20"/>
      <c r="I60" s="20"/>
      <c r="J60" s="18"/>
      <c r="K60" s="18"/>
      <c r="L60" s="18"/>
      <c r="M60" s="18"/>
      <c r="N60" s="18"/>
      <c r="O60" s="18"/>
      <c r="P60" s="24">
        <v>618487</v>
      </c>
      <c r="Q60" s="311"/>
      <c r="R60" s="36"/>
      <c r="S60" s="36"/>
      <c r="T60" s="36"/>
      <c r="U60" s="36"/>
      <c r="V60" s="36"/>
      <c r="W60" s="36"/>
      <c r="X60" s="36"/>
      <c r="Y60" s="36"/>
      <c r="Z60" s="222"/>
      <c r="AA60" s="314"/>
      <c r="AD60" s="9">
        <v>488702187</v>
      </c>
    </row>
    <row r="61" spans="1:30" ht="14.65" customHeight="1">
      <c r="A61" s="7" t="s">
        <v>86</v>
      </c>
      <c r="D61" s="23"/>
      <c r="E61" s="18"/>
      <c r="F61" s="19" t="s">
        <v>87</v>
      </c>
      <c r="G61" s="19"/>
      <c r="H61" s="26"/>
      <c r="I61" s="19"/>
      <c r="J61" s="19"/>
      <c r="K61" s="18"/>
      <c r="L61" s="18"/>
      <c r="M61" s="18"/>
      <c r="N61" s="18"/>
      <c r="O61" s="18"/>
      <c r="P61" s="24">
        <v>53934</v>
      </c>
      <c r="Q61" s="311"/>
      <c r="R61" s="36"/>
      <c r="S61" s="36"/>
      <c r="T61" s="36"/>
      <c r="U61" s="36"/>
      <c r="V61" s="36"/>
      <c r="W61" s="36"/>
      <c r="X61" s="36"/>
      <c r="Y61" s="36"/>
      <c r="Z61" s="222"/>
      <c r="AA61" s="314"/>
      <c r="AD61" s="9">
        <v>1438210</v>
      </c>
    </row>
    <row r="62" spans="1:30" ht="14.65" customHeight="1">
      <c r="A62" s="7">
        <v>1500000</v>
      </c>
      <c r="D62" s="23"/>
      <c r="E62" s="18"/>
      <c r="F62" s="19" t="s">
        <v>88</v>
      </c>
      <c r="G62" s="19"/>
      <c r="H62" s="19"/>
      <c r="I62" s="19"/>
      <c r="J62" s="19"/>
      <c r="K62" s="18"/>
      <c r="L62" s="18"/>
      <c r="M62" s="18"/>
      <c r="N62" s="18"/>
      <c r="O62" s="18"/>
      <c r="P62" s="24">
        <v>504</v>
      </c>
      <c r="Q62" s="311"/>
      <c r="R62" s="36"/>
      <c r="S62" s="36"/>
      <c r="T62" s="36"/>
      <c r="U62" s="36"/>
      <c r="V62" s="36"/>
      <c r="W62" s="36"/>
      <c r="X62" s="36"/>
      <c r="Y62" s="36"/>
      <c r="Z62" s="222"/>
      <c r="AA62" s="314"/>
      <c r="AD62" s="9" t="s">
        <v>11</v>
      </c>
    </row>
    <row r="63" spans="1:30" ht="14.65" customHeight="1">
      <c r="A63" s="7" t="s">
        <v>89</v>
      </c>
      <c r="D63" s="23"/>
      <c r="E63" s="19"/>
      <c r="F63" s="19" t="s">
        <v>75</v>
      </c>
      <c r="G63" s="19"/>
      <c r="H63" s="26"/>
      <c r="I63" s="19"/>
      <c r="J63" s="19"/>
      <c r="K63" s="18"/>
      <c r="L63" s="18"/>
      <c r="M63" s="18"/>
      <c r="N63" s="18"/>
      <c r="O63" s="18"/>
      <c r="P63" s="24">
        <v>1713003</v>
      </c>
      <c r="Q63" s="311"/>
      <c r="R63" s="36"/>
      <c r="S63" s="36"/>
      <c r="T63" s="36"/>
      <c r="U63" s="36"/>
      <c r="V63" s="36"/>
      <c r="W63" s="36"/>
      <c r="X63" s="36"/>
      <c r="Y63" s="36"/>
      <c r="Z63" s="222"/>
      <c r="AA63" s="314"/>
      <c r="AD63" s="9">
        <f>IF(COUNTIF(AD64:AD65,"-")=COUNTA(AD64:AD65),"-",SUM(AD64:AD65))</f>
        <v>1658194035</v>
      </c>
    </row>
    <row r="64" spans="1:30" ht="14.65" customHeight="1">
      <c r="A64" s="7" t="s">
        <v>90</v>
      </c>
      <c r="D64" s="23"/>
      <c r="E64" s="19"/>
      <c r="F64" s="19"/>
      <c r="G64" s="19" t="s">
        <v>91</v>
      </c>
      <c r="H64" s="19"/>
      <c r="I64" s="19"/>
      <c r="J64" s="19"/>
      <c r="K64" s="18"/>
      <c r="L64" s="18"/>
      <c r="M64" s="18"/>
      <c r="N64" s="18"/>
      <c r="O64" s="18"/>
      <c r="P64" s="24">
        <v>1713003</v>
      </c>
      <c r="Q64" s="311"/>
      <c r="R64" s="36"/>
      <c r="S64" s="36"/>
      <c r="T64" s="36"/>
      <c r="U64" s="36"/>
      <c r="V64" s="36"/>
      <c r="W64" s="36"/>
      <c r="X64" s="36"/>
      <c r="Y64" s="36"/>
      <c r="Z64" s="222"/>
      <c r="AA64" s="314"/>
      <c r="AD64" s="9">
        <v>1658194035</v>
      </c>
    </row>
    <row r="65" spans="1:31" ht="14.65" customHeight="1">
      <c r="A65" s="7" t="s">
        <v>92</v>
      </c>
      <c r="D65" s="23"/>
      <c r="E65" s="19"/>
      <c r="F65" s="19"/>
      <c r="G65" s="19" t="s">
        <v>77</v>
      </c>
      <c r="H65" s="19"/>
      <c r="I65" s="19"/>
      <c r="J65" s="19"/>
      <c r="K65" s="18"/>
      <c r="L65" s="18"/>
      <c r="M65" s="18"/>
      <c r="N65" s="18"/>
      <c r="O65" s="18"/>
      <c r="P65" s="24" t="s">
        <v>544</v>
      </c>
      <c r="Q65" s="311"/>
      <c r="R65" s="36"/>
      <c r="S65" s="36"/>
      <c r="T65" s="36"/>
      <c r="U65" s="36"/>
      <c r="V65" s="36"/>
      <c r="W65" s="36"/>
      <c r="X65" s="36"/>
      <c r="Y65" s="36"/>
      <c r="Z65" s="222"/>
      <c r="AA65" s="314"/>
      <c r="AD65" s="9" t="s">
        <v>11</v>
      </c>
    </row>
    <row r="66" spans="1:31" ht="14.65" customHeight="1">
      <c r="A66" s="7" t="s">
        <v>93</v>
      </c>
      <c r="D66" s="23"/>
      <c r="E66" s="19"/>
      <c r="F66" s="19" t="s">
        <v>94</v>
      </c>
      <c r="G66" s="19"/>
      <c r="H66" s="19"/>
      <c r="I66" s="19"/>
      <c r="J66" s="19"/>
      <c r="K66" s="18"/>
      <c r="L66" s="18"/>
      <c r="M66" s="18"/>
      <c r="N66" s="18"/>
      <c r="O66" s="18"/>
      <c r="P66" s="24">
        <v>2191</v>
      </c>
      <c r="Q66" s="311"/>
      <c r="R66" s="36"/>
      <c r="S66" s="36"/>
      <c r="T66" s="36"/>
      <c r="U66" s="36"/>
      <c r="V66" s="36"/>
      <c r="W66" s="36"/>
      <c r="X66" s="36"/>
      <c r="Y66" s="36"/>
      <c r="Z66" s="222"/>
      <c r="AA66" s="314"/>
      <c r="AD66" s="9" t="s">
        <v>11</v>
      </c>
    </row>
    <row r="67" spans="1:31" ht="14.65" customHeight="1">
      <c r="A67" s="7" t="s">
        <v>95</v>
      </c>
      <c r="D67" s="23"/>
      <c r="E67" s="19"/>
      <c r="F67" s="19" t="s">
        <v>35</v>
      </c>
      <c r="G67" s="19"/>
      <c r="H67" s="26"/>
      <c r="I67" s="19"/>
      <c r="J67" s="19"/>
      <c r="K67" s="18"/>
      <c r="L67" s="18"/>
      <c r="M67" s="18"/>
      <c r="N67" s="18"/>
      <c r="O67" s="18"/>
      <c r="P67" s="24">
        <v>4105</v>
      </c>
      <c r="Q67" s="311"/>
      <c r="R67" s="36"/>
      <c r="S67" s="36"/>
      <c r="T67" s="36"/>
      <c r="U67" s="36"/>
      <c r="V67" s="36"/>
      <c r="W67" s="36"/>
      <c r="X67" s="36"/>
      <c r="Y67" s="36"/>
      <c r="Z67" s="222"/>
      <c r="AA67" s="314"/>
      <c r="AD67" s="9" t="s">
        <v>11</v>
      </c>
    </row>
    <row r="68" spans="1:31" ht="14.65" customHeight="1">
      <c r="A68" s="7" t="s">
        <v>96</v>
      </c>
      <c r="D68" s="23"/>
      <c r="E68" s="19"/>
      <c r="F68" s="36" t="s">
        <v>81</v>
      </c>
      <c r="G68" s="19"/>
      <c r="H68" s="19"/>
      <c r="I68" s="19"/>
      <c r="J68" s="19"/>
      <c r="K68" s="18"/>
      <c r="L68" s="18"/>
      <c r="M68" s="18"/>
      <c r="N68" s="18"/>
      <c r="O68" s="18"/>
      <c r="P68" s="24">
        <v>737</v>
      </c>
      <c r="Q68" s="311"/>
      <c r="R68" s="36"/>
      <c r="S68" s="36"/>
      <c r="T68" s="36"/>
      <c r="U68" s="36"/>
      <c r="V68" s="36"/>
      <c r="W68" s="36"/>
      <c r="X68" s="36"/>
      <c r="Y68" s="36"/>
      <c r="Z68" s="222"/>
      <c r="AA68" s="314"/>
      <c r="AD68" s="9">
        <v>738274</v>
      </c>
    </row>
    <row r="69" spans="1:31" ht="14.65" customHeight="1" thickBot="1">
      <c r="A69" s="7">
        <v>1565000</v>
      </c>
      <c r="B69" s="7" t="s">
        <v>126</v>
      </c>
      <c r="D69" s="23"/>
      <c r="E69" s="19" t="s">
        <v>480</v>
      </c>
      <c r="F69" s="19"/>
      <c r="G69" s="19"/>
      <c r="H69" s="19"/>
      <c r="I69" s="19"/>
      <c r="J69" s="19"/>
      <c r="K69" s="18"/>
      <c r="L69" s="18"/>
      <c r="M69" s="18"/>
      <c r="N69" s="18"/>
      <c r="O69" s="18"/>
      <c r="P69" s="24" t="s">
        <v>544</v>
      </c>
      <c r="Q69" s="311"/>
      <c r="R69" s="407" t="s">
        <v>127</v>
      </c>
      <c r="S69" s="408"/>
      <c r="T69" s="408"/>
      <c r="U69" s="408"/>
      <c r="V69" s="408"/>
      <c r="W69" s="408"/>
      <c r="X69" s="408"/>
      <c r="Y69" s="409"/>
      <c r="Z69" s="38">
        <v>28227516</v>
      </c>
      <c r="AA69" s="315"/>
      <c r="AD69" s="9" t="s">
        <v>11</v>
      </c>
      <c r="AE69" s="9" t="e">
        <f>IF(AND(AE31="-",AE32="-",#REF!="-"),"-",SUM(AE31,AE32,#REF!))</f>
        <v>#REF!</v>
      </c>
    </row>
    <row r="70" spans="1:31" ht="14.65" customHeight="1" thickBot="1">
      <c r="A70" s="7" t="s">
        <v>1</v>
      </c>
      <c r="B70" s="7" t="s">
        <v>97</v>
      </c>
      <c r="D70" s="410" t="s">
        <v>2</v>
      </c>
      <c r="E70" s="411"/>
      <c r="F70" s="411"/>
      <c r="G70" s="411"/>
      <c r="H70" s="411"/>
      <c r="I70" s="411"/>
      <c r="J70" s="411"/>
      <c r="K70" s="411"/>
      <c r="L70" s="411"/>
      <c r="M70" s="411"/>
      <c r="N70" s="411"/>
      <c r="O70" s="412"/>
      <c r="P70" s="40">
        <v>31914681</v>
      </c>
      <c r="Q70" s="316" t="s">
        <v>355</v>
      </c>
      <c r="R70" s="413" t="s">
        <v>322</v>
      </c>
      <c r="S70" s="414"/>
      <c r="T70" s="414"/>
      <c r="U70" s="414"/>
      <c r="V70" s="414"/>
      <c r="W70" s="414"/>
      <c r="X70" s="414"/>
      <c r="Y70" s="415"/>
      <c r="Z70" s="40">
        <v>31914681</v>
      </c>
      <c r="AA70" s="225" t="s">
        <v>355</v>
      </c>
      <c r="AD70" s="9">
        <f>IF(AND(AD14="-",AD59="-",AD69="-"),"-",SUM(AD14,AD59,AD69))</f>
        <v>30620511359</v>
      </c>
      <c r="AE70" s="9" t="e">
        <f>IF(AND(AE29="-",AE69="-"),"-",SUM(AE29,AE69))</f>
        <v>#REF!</v>
      </c>
    </row>
    <row r="71" spans="1:31" ht="14.65" customHeight="1">
      <c r="D71" s="42"/>
      <c r="E71" s="42"/>
      <c r="F71" s="42"/>
      <c r="G71" s="42"/>
      <c r="H71" s="42"/>
      <c r="I71" s="42"/>
      <c r="J71" s="42"/>
      <c r="K71" s="42"/>
      <c r="L71" s="42"/>
      <c r="M71" s="42"/>
      <c r="N71" s="42"/>
      <c r="O71" s="42"/>
      <c r="P71" s="42"/>
      <c r="Q71" s="42"/>
      <c r="Z71" s="18"/>
      <c r="AA71" s="18"/>
    </row>
    <row r="72" spans="1:31" ht="14.65" customHeight="1">
      <c r="D72" s="43"/>
      <c r="E72" s="44" t="s">
        <v>323</v>
      </c>
      <c r="F72" s="43"/>
      <c r="G72" s="16"/>
      <c r="H72" s="16"/>
      <c r="I72" s="16"/>
      <c r="J72" s="16"/>
      <c r="K72" s="16"/>
      <c r="L72" s="16"/>
      <c r="M72" s="16"/>
      <c r="N72" s="16"/>
      <c r="O72" s="16"/>
      <c r="P72" s="16"/>
      <c r="Q72" s="16"/>
      <c r="Z72" s="42"/>
      <c r="AA72" s="42"/>
    </row>
    <row r="73" spans="1:31" ht="14.65" customHeight="1"/>
    <row r="74" spans="1:31" ht="14.65" customHeight="1"/>
    <row r="75" spans="1:31" ht="14.65" customHeight="1"/>
    <row r="76" spans="1:31" ht="14.65" customHeight="1"/>
    <row r="77" spans="1:31" ht="16.5" customHeight="1"/>
    <row r="78" spans="1:31" ht="14.65" customHeight="1"/>
    <row r="79" spans="1:31" ht="9.75" customHeight="1"/>
    <row r="80" spans="1:31" ht="14.65" customHeight="1"/>
  </sheetData>
  <mergeCells count="11">
    <mergeCell ref="D9:AA9"/>
    <mergeCell ref="D10:AA10"/>
    <mergeCell ref="D12:O12"/>
    <mergeCell ref="P12:Q12"/>
    <mergeCell ref="R12:Y12"/>
    <mergeCell ref="Z12:AA12"/>
    <mergeCell ref="R29:Y29"/>
    <mergeCell ref="R34:Y34"/>
    <mergeCell ref="R69:Y69"/>
    <mergeCell ref="D70:O70"/>
    <mergeCell ref="R70:Y70"/>
  </mergeCells>
  <phoneticPr fontId="10"/>
  <pageMargins left="0.70866141732283472" right="0.70866141732283472" top="0.39370078740157477" bottom="0.39370078740157477" header="0.51181102362204722" footer="0.51181102362204722"/>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topLeftCell="B28" zoomScale="85" zoomScaleNormal="85" zoomScaleSheetLayoutView="100" workbookViewId="0">
      <selection activeCell="P60" sqref="P60"/>
    </sheetView>
  </sheetViews>
  <sheetFormatPr defaultColWidth="9" defaultRowHeight="13.5"/>
  <cols>
    <col min="1" max="1" width="0" style="47" hidden="1" customWidth="1"/>
    <col min="2" max="2" width="0.625" style="6" customWidth="1"/>
    <col min="3" max="3" width="1.25" style="76" customWidth="1"/>
    <col min="4" max="12" width="2.125" style="76" customWidth="1"/>
    <col min="13" max="13" width="18.375" style="76" customWidth="1"/>
    <col min="14" max="14" width="21.625" style="76" bestFit="1" customWidth="1"/>
    <col min="15" max="15" width="2.5" style="76" customWidth="1"/>
    <col min="16" max="16" width="0.625" style="76" customWidth="1"/>
    <col min="17" max="17" width="9" style="6"/>
    <col min="18" max="18" width="0" style="6" hidden="1" customWidth="1"/>
    <col min="19" max="16384" width="9" style="6"/>
  </cols>
  <sheetData>
    <row r="1" spans="1:26">
      <c r="C1" s="76" t="s">
        <v>333</v>
      </c>
    </row>
    <row r="2" spans="1:26">
      <c r="C2" s="76" t="s">
        <v>334</v>
      </c>
    </row>
    <row r="3" spans="1:26">
      <c r="C3" s="76" t="s">
        <v>335</v>
      </c>
    </row>
    <row r="4" spans="1:26">
      <c r="C4" s="327" t="s">
        <v>546</v>
      </c>
    </row>
    <row r="5" spans="1:26">
      <c r="C5" s="76" t="s">
        <v>337</v>
      </c>
    </row>
    <row r="6" spans="1:26">
      <c r="C6" s="76" t="s">
        <v>338</v>
      </c>
    </row>
    <row r="7" spans="1:26">
      <c r="C7" s="76" t="s">
        <v>339</v>
      </c>
    </row>
    <row r="8" spans="1:26">
      <c r="A8" s="1"/>
      <c r="C8" s="45"/>
      <c r="D8" s="45"/>
      <c r="E8" s="45"/>
      <c r="F8" s="45"/>
      <c r="G8" s="45"/>
      <c r="H8" s="45"/>
      <c r="I8" s="45"/>
      <c r="J8" s="3"/>
      <c r="K8" s="3"/>
      <c r="L8" s="3"/>
      <c r="M8" s="3"/>
      <c r="N8" s="3"/>
      <c r="O8" s="3"/>
      <c r="P8" s="46"/>
    </row>
    <row r="9" spans="1:26" ht="24">
      <c r="C9" s="421" t="s">
        <v>547</v>
      </c>
      <c r="D9" s="421"/>
      <c r="E9" s="421"/>
      <c r="F9" s="421"/>
      <c r="G9" s="421"/>
      <c r="H9" s="421"/>
      <c r="I9" s="421"/>
      <c r="J9" s="421"/>
      <c r="K9" s="421"/>
      <c r="L9" s="421"/>
      <c r="M9" s="421"/>
      <c r="N9" s="421"/>
      <c r="O9" s="421"/>
      <c r="P9" s="48"/>
    </row>
    <row r="10" spans="1:26" ht="17.25">
      <c r="C10" s="422" t="s">
        <v>548</v>
      </c>
      <c r="D10" s="422"/>
      <c r="E10" s="422"/>
      <c r="F10" s="422"/>
      <c r="G10" s="422"/>
      <c r="H10" s="422"/>
      <c r="I10" s="422"/>
      <c r="J10" s="422"/>
      <c r="K10" s="422"/>
      <c r="L10" s="422"/>
      <c r="M10" s="422"/>
      <c r="N10" s="422"/>
      <c r="O10" s="422"/>
      <c r="P10" s="48"/>
    </row>
    <row r="11" spans="1:26" ht="17.25">
      <c r="C11" s="422" t="s">
        <v>549</v>
      </c>
      <c r="D11" s="422"/>
      <c r="E11" s="422"/>
      <c r="F11" s="422"/>
      <c r="G11" s="422"/>
      <c r="H11" s="422"/>
      <c r="I11" s="422"/>
      <c r="J11" s="422"/>
      <c r="K11" s="422"/>
      <c r="L11" s="422"/>
      <c r="M11" s="422"/>
      <c r="N11" s="422"/>
      <c r="O11" s="422"/>
      <c r="P11" s="48"/>
    </row>
    <row r="12" spans="1:26" ht="18" thickBot="1">
      <c r="C12" s="49"/>
      <c r="D12" s="48"/>
      <c r="E12" s="48"/>
      <c r="F12" s="48"/>
      <c r="G12" s="48"/>
      <c r="H12" s="48"/>
      <c r="I12" s="48"/>
      <c r="J12" s="48"/>
      <c r="K12" s="48"/>
      <c r="L12" s="48"/>
      <c r="M12" s="50"/>
      <c r="N12" s="48"/>
      <c r="O12" s="50" t="s">
        <v>345</v>
      </c>
      <c r="P12" s="48"/>
    </row>
    <row r="13" spans="1:26" ht="18" thickBot="1">
      <c r="A13" s="47" t="s">
        <v>314</v>
      </c>
      <c r="C13" s="423" t="s">
        <v>0</v>
      </c>
      <c r="D13" s="424"/>
      <c r="E13" s="424"/>
      <c r="F13" s="424"/>
      <c r="G13" s="424"/>
      <c r="H13" s="424"/>
      <c r="I13" s="424"/>
      <c r="J13" s="424"/>
      <c r="K13" s="424"/>
      <c r="L13" s="424"/>
      <c r="M13" s="424"/>
      <c r="N13" s="425" t="s">
        <v>316</v>
      </c>
      <c r="O13" s="426"/>
      <c r="P13" s="48"/>
    </row>
    <row r="14" spans="1:26">
      <c r="A14" s="47" t="s">
        <v>135</v>
      </c>
      <c r="C14" s="51"/>
      <c r="D14" s="52" t="s">
        <v>136</v>
      </c>
      <c r="E14" s="52"/>
      <c r="F14" s="53"/>
      <c r="G14" s="52"/>
      <c r="H14" s="52"/>
      <c r="I14" s="52"/>
      <c r="J14" s="52"/>
      <c r="K14" s="53"/>
      <c r="L14" s="53"/>
      <c r="M14" s="53"/>
      <c r="N14" s="54">
        <v>4831702</v>
      </c>
      <c r="O14" s="55" t="s">
        <v>355</v>
      </c>
      <c r="P14" s="317"/>
      <c r="R14" s="6">
        <f>IF(AND(R15="-",R30="-"),"-",SUM(R15,R30))</f>
        <v>3479664960</v>
      </c>
      <c r="Z14" s="318"/>
    </row>
    <row r="15" spans="1:26">
      <c r="A15" s="47" t="s">
        <v>137</v>
      </c>
      <c r="C15" s="51"/>
      <c r="D15" s="52"/>
      <c r="E15" s="52" t="s">
        <v>138</v>
      </c>
      <c r="F15" s="52"/>
      <c r="G15" s="52"/>
      <c r="H15" s="52"/>
      <c r="I15" s="52"/>
      <c r="J15" s="52"/>
      <c r="K15" s="53"/>
      <c r="L15" s="53"/>
      <c r="M15" s="53"/>
      <c r="N15" s="54">
        <v>2418259</v>
      </c>
      <c r="O15" s="56"/>
      <c r="P15" s="317"/>
      <c r="R15" s="6">
        <f>IF(COUNTIF(R16:R29,"-")=COUNTA(R16:R29),"-",SUM(R16,R21,R26))</f>
        <v>1834284448</v>
      </c>
      <c r="Z15" s="318"/>
    </row>
    <row r="16" spans="1:26">
      <c r="A16" s="47" t="s">
        <v>139</v>
      </c>
      <c r="C16" s="51"/>
      <c r="D16" s="52"/>
      <c r="E16" s="52"/>
      <c r="F16" s="52" t="s">
        <v>140</v>
      </c>
      <c r="G16" s="52"/>
      <c r="H16" s="52"/>
      <c r="I16" s="52"/>
      <c r="J16" s="52"/>
      <c r="K16" s="53"/>
      <c r="L16" s="53"/>
      <c r="M16" s="53"/>
      <c r="N16" s="54">
        <v>293391</v>
      </c>
      <c r="O16" s="56"/>
      <c r="P16" s="317"/>
      <c r="R16" s="6">
        <f>IF(COUNTIF(R17:R20,"-")=COUNTA(R17:R20),"-",SUM(R17:R20))</f>
        <v>85958053</v>
      </c>
      <c r="Z16" s="318"/>
    </row>
    <row r="17" spans="1:26">
      <c r="A17" s="47" t="s">
        <v>141</v>
      </c>
      <c r="C17" s="51"/>
      <c r="D17" s="52"/>
      <c r="E17" s="52"/>
      <c r="F17" s="52"/>
      <c r="G17" s="52" t="s">
        <v>142</v>
      </c>
      <c r="H17" s="52"/>
      <c r="I17" s="52"/>
      <c r="J17" s="52"/>
      <c r="K17" s="53"/>
      <c r="L17" s="53"/>
      <c r="M17" s="53"/>
      <c r="N17" s="54">
        <v>783545</v>
      </c>
      <c r="O17" s="56"/>
      <c r="P17" s="317"/>
      <c r="R17" s="6">
        <v>586036096</v>
      </c>
      <c r="Z17" s="318"/>
    </row>
    <row r="18" spans="1:26">
      <c r="A18" s="47" t="s">
        <v>143</v>
      </c>
      <c r="C18" s="51"/>
      <c r="D18" s="52"/>
      <c r="E18" s="52"/>
      <c r="F18" s="52"/>
      <c r="G18" s="52" t="s">
        <v>144</v>
      </c>
      <c r="H18" s="52"/>
      <c r="I18" s="52"/>
      <c r="J18" s="52"/>
      <c r="K18" s="53"/>
      <c r="L18" s="53"/>
      <c r="M18" s="53"/>
      <c r="N18" s="54">
        <v>37896</v>
      </c>
      <c r="O18" s="56"/>
      <c r="P18" s="317"/>
      <c r="R18" s="6">
        <v>32182316</v>
      </c>
      <c r="Z18" s="318"/>
    </row>
    <row r="19" spans="1:26">
      <c r="A19" s="47" t="s">
        <v>145</v>
      </c>
      <c r="C19" s="51"/>
      <c r="D19" s="52"/>
      <c r="E19" s="52"/>
      <c r="F19" s="52"/>
      <c r="G19" s="52" t="s">
        <v>146</v>
      </c>
      <c r="H19" s="52"/>
      <c r="I19" s="52"/>
      <c r="J19" s="52"/>
      <c r="K19" s="53"/>
      <c r="L19" s="53"/>
      <c r="M19" s="53"/>
      <c r="N19" s="54">
        <v>-565526</v>
      </c>
      <c r="O19" s="56"/>
      <c r="P19" s="317"/>
      <c r="R19" s="6">
        <v>-569126943</v>
      </c>
      <c r="Z19" s="318"/>
    </row>
    <row r="20" spans="1:26">
      <c r="A20" s="47" t="s">
        <v>147</v>
      </c>
      <c r="C20" s="51"/>
      <c r="D20" s="52"/>
      <c r="E20" s="52"/>
      <c r="F20" s="52"/>
      <c r="G20" s="52" t="s">
        <v>35</v>
      </c>
      <c r="H20" s="52"/>
      <c r="I20" s="52"/>
      <c r="J20" s="52"/>
      <c r="K20" s="53"/>
      <c r="L20" s="53"/>
      <c r="M20" s="53"/>
      <c r="N20" s="54">
        <v>37476</v>
      </c>
      <c r="O20" s="56"/>
      <c r="P20" s="317"/>
      <c r="R20" s="6">
        <v>36866584</v>
      </c>
      <c r="Z20" s="318"/>
    </row>
    <row r="21" spans="1:26">
      <c r="A21" s="47" t="s">
        <v>148</v>
      </c>
      <c r="C21" s="51"/>
      <c r="D21" s="52"/>
      <c r="E21" s="52"/>
      <c r="F21" s="52" t="s">
        <v>149</v>
      </c>
      <c r="G21" s="52"/>
      <c r="H21" s="52"/>
      <c r="I21" s="52"/>
      <c r="J21" s="52"/>
      <c r="K21" s="53"/>
      <c r="L21" s="53"/>
      <c r="M21" s="53"/>
      <c r="N21" s="54">
        <v>1902870</v>
      </c>
      <c r="O21" s="56"/>
      <c r="P21" s="317"/>
      <c r="R21" s="6">
        <f>IF(COUNTIF(R22:R25,"-")=COUNTA(R22:R25),"-",SUM(R22:R25))</f>
        <v>1708562595</v>
      </c>
      <c r="Z21" s="318"/>
    </row>
    <row r="22" spans="1:26">
      <c r="A22" s="47" t="s">
        <v>150</v>
      </c>
      <c r="C22" s="51"/>
      <c r="D22" s="52"/>
      <c r="E22" s="52"/>
      <c r="F22" s="52"/>
      <c r="G22" s="52" t="s">
        <v>151</v>
      </c>
      <c r="H22" s="52"/>
      <c r="I22" s="52"/>
      <c r="J22" s="52"/>
      <c r="K22" s="53"/>
      <c r="L22" s="53"/>
      <c r="M22" s="53"/>
      <c r="N22" s="54">
        <v>758621</v>
      </c>
      <c r="O22" s="56"/>
      <c r="P22" s="317"/>
      <c r="R22" s="6">
        <v>640110746</v>
      </c>
      <c r="Z22" s="318"/>
    </row>
    <row r="23" spans="1:26">
      <c r="A23" s="47" t="s">
        <v>152</v>
      </c>
      <c r="C23" s="51"/>
      <c r="D23" s="52"/>
      <c r="E23" s="52"/>
      <c r="F23" s="52"/>
      <c r="G23" s="52" t="s">
        <v>153</v>
      </c>
      <c r="H23" s="52"/>
      <c r="I23" s="52"/>
      <c r="J23" s="52"/>
      <c r="K23" s="53"/>
      <c r="L23" s="53"/>
      <c r="M23" s="53"/>
      <c r="N23" s="54">
        <v>36284</v>
      </c>
      <c r="O23" s="56"/>
      <c r="P23" s="317"/>
      <c r="R23" s="6">
        <v>33913020</v>
      </c>
      <c r="Z23" s="318"/>
    </row>
    <row r="24" spans="1:26">
      <c r="A24" s="47" t="s">
        <v>154</v>
      </c>
      <c r="C24" s="51"/>
      <c r="D24" s="52"/>
      <c r="E24" s="52"/>
      <c r="F24" s="52"/>
      <c r="G24" s="52" t="s">
        <v>155</v>
      </c>
      <c r="H24" s="52"/>
      <c r="I24" s="52"/>
      <c r="J24" s="52"/>
      <c r="K24" s="53"/>
      <c r="L24" s="53"/>
      <c r="M24" s="53"/>
      <c r="N24" s="54">
        <v>1071869</v>
      </c>
      <c r="O24" s="56"/>
      <c r="P24" s="317"/>
      <c r="R24" s="6">
        <v>1034538829</v>
      </c>
      <c r="Z24" s="318"/>
    </row>
    <row r="25" spans="1:26">
      <c r="A25" s="47" t="s">
        <v>156</v>
      </c>
      <c r="C25" s="51"/>
      <c r="D25" s="52"/>
      <c r="E25" s="52"/>
      <c r="F25" s="52"/>
      <c r="G25" s="52" t="s">
        <v>35</v>
      </c>
      <c r="H25" s="52"/>
      <c r="I25" s="52"/>
      <c r="J25" s="52"/>
      <c r="K25" s="53"/>
      <c r="L25" s="53"/>
      <c r="M25" s="53"/>
      <c r="N25" s="54">
        <v>36096</v>
      </c>
      <c r="O25" s="56"/>
      <c r="P25" s="317"/>
      <c r="R25" s="6" t="s">
        <v>11</v>
      </c>
      <c r="Z25" s="318"/>
    </row>
    <row r="26" spans="1:26">
      <c r="A26" s="47" t="s">
        <v>157</v>
      </c>
      <c r="C26" s="51"/>
      <c r="D26" s="52"/>
      <c r="E26" s="52"/>
      <c r="F26" s="52" t="s">
        <v>158</v>
      </c>
      <c r="G26" s="52"/>
      <c r="H26" s="52"/>
      <c r="I26" s="52"/>
      <c r="J26" s="52"/>
      <c r="K26" s="53"/>
      <c r="L26" s="53"/>
      <c r="M26" s="53"/>
      <c r="N26" s="54">
        <v>221999</v>
      </c>
      <c r="O26" s="56" t="s">
        <v>355</v>
      </c>
      <c r="P26" s="317"/>
      <c r="R26" s="6">
        <f>IF(COUNTIF(R27:R29,"-")=COUNTA(R27:R29),"-",SUM(R27:R29))</f>
        <v>39763800</v>
      </c>
      <c r="Z26" s="318"/>
    </row>
    <row r="27" spans="1:26">
      <c r="A27" s="47" t="s">
        <v>159</v>
      </c>
      <c r="C27" s="51"/>
      <c r="D27" s="52"/>
      <c r="E27" s="52"/>
      <c r="F27" s="53"/>
      <c r="G27" s="53" t="s">
        <v>160</v>
      </c>
      <c r="H27" s="53"/>
      <c r="I27" s="52"/>
      <c r="J27" s="52"/>
      <c r="K27" s="53"/>
      <c r="L27" s="53"/>
      <c r="M27" s="53"/>
      <c r="N27" s="54">
        <v>22989</v>
      </c>
      <c r="O27" s="56"/>
      <c r="P27" s="317"/>
      <c r="R27" s="6">
        <v>19258435</v>
      </c>
      <c r="Z27" s="318"/>
    </row>
    <row r="28" spans="1:26">
      <c r="A28" s="47" t="s">
        <v>161</v>
      </c>
      <c r="C28" s="51"/>
      <c r="D28" s="52"/>
      <c r="E28" s="52"/>
      <c r="F28" s="53"/>
      <c r="G28" s="52" t="s">
        <v>162</v>
      </c>
      <c r="H28" s="52"/>
      <c r="I28" s="52"/>
      <c r="J28" s="52"/>
      <c r="K28" s="53"/>
      <c r="L28" s="53"/>
      <c r="M28" s="53"/>
      <c r="N28" s="54">
        <v>-17</v>
      </c>
      <c r="O28" s="56"/>
      <c r="P28" s="317"/>
      <c r="R28" s="6" t="s">
        <v>11</v>
      </c>
      <c r="Z28" s="318"/>
    </row>
    <row r="29" spans="1:26">
      <c r="A29" s="47" t="s">
        <v>163</v>
      </c>
      <c r="C29" s="51"/>
      <c r="D29" s="52"/>
      <c r="E29" s="52"/>
      <c r="F29" s="53"/>
      <c r="G29" s="52" t="s">
        <v>35</v>
      </c>
      <c r="H29" s="52"/>
      <c r="I29" s="52"/>
      <c r="J29" s="52"/>
      <c r="K29" s="53"/>
      <c r="L29" s="53"/>
      <c r="M29" s="53"/>
      <c r="N29" s="54">
        <v>199026</v>
      </c>
      <c r="O29" s="56"/>
      <c r="P29" s="317"/>
      <c r="R29" s="6">
        <v>20505365</v>
      </c>
      <c r="Z29" s="318"/>
    </row>
    <row r="30" spans="1:26">
      <c r="A30" s="47" t="s">
        <v>164</v>
      </c>
      <c r="C30" s="51"/>
      <c r="D30" s="52"/>
      <c r="E30" s="53" t="s">
        <v>165</v>
      </c>
      <c r="F30" s="53"/>
      <c r="G30" s="52"/>
      <c r="H30" s="52"/>
      <c r="I30" s="52"/>
      <c r="J30" s="52"/>
      <c r="K30" s="53"/>
      <c r="L30" s="53"/>
      <c r="M30" s="53"/>
      <c r="N30" s="54">
        <v>2413443</v>
      </c>
      <c r="O30" s="56" t="s">
        <v>355</v>
      </c>
      <c r="P30" s="317"/>
      <c r="R30" s="6">
        <f>IF(COUNTIF(R31:R34,"-")=COUNTA(R31:R34),"-",SUM(R31:R34))</f>
        <v>1645380512</v>
      </c>
      <c r="Z30" s="318"/>
    </row>
    <row r="31" spans="1:26">
      <c r="A31" s="47" t="s">
        <v>166</v>
      </c>
      <c r="C31" s="51"/>
      <c r="D31" s="52"/>
      <c r="E31" s="52"/>
      <c r="F31" s="52" t="s">
        <v>167</v>
      </c>
      <c r="G31" s="52"/>
      <c r="H31" s="52"/>
      <c r="I31" s="52"/>
      <c r="J31" s="52"/>
      <c r="K31" s="53"/>
      <c r="L31" s="53"/>
      <c r="M31" s="53"/>
      <c r="N31" s="54">
        <v>1206210</v>
      </c>
      <c r="O31" s="56"/>
      <c r="P31" s="317"/>
      <c r="R31" s="6">
        <v>1184476123</v>
      </c>
      <c r="Z31" s="318"/>
    </row>
    <row r="32" spans="1:26">
      <c r="A32" s="47" t="s">
        <v>168</v>
      </c>
      <c r="C32" s="51"/>
      <c r="D32" s="52"/>
      <c r="E32" s="52"/>
      <c r="F32" s="52" t="s">
        <v>169</v>
      </c>
      <c r="G32" s="52"/>
      <c r="H32" s="52"/>
      <c r="I32" s="52"/>
      <c r="J32" s="52"/>
      <c r="K32" s="53"/>
      <c r="L32" s="53"/>
      <c r="M32" s="53"/>
      <c r="N32" s="54">
        <v>831819</v>
      </c>
      <c r="O32" s="56"/>
      <c r="P32" s="317"/>
      <c r="R32" s="6">
        <v>110461391</v>
      </c>
      <c r="Z32" s="318"/>
    </row>
    <row r="33" spans="1:26">
      <c r="A33" s="47" t="s">
        <v>170</v>
      </c>
      <c r="C33" s="51"/>
      <c r="D33" s="52"/>
      <c r="E33" s="52"/>
      <c r="F33" s="52" t="s">
        <v>171</v>
      </c>
      <c r="G33" s="52"/>
      <c r="H33" s="52"/>
      <c r="I33" s="52"/>
      <c r="J33" s="52"/>
      <c r="K33" s="53"/>
      <c r="L33" s="53"/>
      <c r="M33" s="53"/>
      <c r="N33" s="54">
        <v>338219</v>
      </c>
      <c r="O33" s="56"/>
      <c r="P33" s="317"/>
      <c r="R33" s="6">
        <v>338219140</v>
      </c>
      <c r="Z33" s="318"/>
    </row>
    <row r="34" spans="1:26">
      <c r="A34" s="47" t="s">
        <v>172</v>
      </c>
      <c r="C34" s="51"/>
      <c r="D34" s="52"/>
      <c r="E34" s="52"/>
      <c r="F34" s="52" t="s">
        <v>35</v>
      </c>
      <c r="G34" s="52"/>
      <c r="H34" s="52"/>
      <c r="I34" s="52"/>
      <c r="J34" s="52"/>
      <c r="K34" s="53"/>
      <c r="L34" s="53"/>
      <c r="M34" s="53"/>
      <c r="N34" s="54">
        <v>37194</v>
      </c>
      <c r="O34" s="56"/>
      <c r="P34" s="317"/>
      <c r="R34" s="6">
        <v>12223858</v>
      </c>
      <c r="Z34" s="318"/>
    </row>
    <row r="35" spans="1:26">
      <c r="A35" s="47" t="s">
        <v>173</v>
      </c>
      <c r="C35" s="51"/>
      <c r="D35" s="52" t="s">
        <v>174</v>
      </c>
      <c r="E35" s="52"/>
      <c r="F35" s="52"/>
      <c r="G35" s="52"/>
      <c r="H35" s="52"/>
      <c r="I35" s="52"/>
      <c r="J35" s="52"/>
      <c r="K35" s="53"/>
      <c r="L35" s="53"/>
      <c r="M35" s="53"/>
      <c r="N35" s="54">
        <v>771938</v>
      </c>
      <c r="O35" s="56" t="s">
        <v>355</v>
      </c>
      <c r="P35" s="317"/>
      <c r="R35" s="6">
        <f>IF(COUNTIF(R36:R37,"-")=COUNTA(R36:R37),"-",SUM(R36:R37))</f>
        <v>437479196</v>
      </c>
      <c r="Z35" s="318"/>
    </row>
    <row r="36" spans="1:26">
      <c r="A36" s="47" t="s">
        <v>175</v>
      </c>
      <c r="C36" s="51"/>
      <c r="D36" s="52"/>
      <c r="E36" s="52" t="s">
        <v>176</v>
      </c>
      <c r="F36" s="52"/>
      <c r="G36" s="52"/>
      <c r="H36" s="52"/>
      <c r="I36" s="52"/>
      <c r="J36" s="52"/>
      <c r="K36" s="57"/>
      <c r="L36" s="57"/>
      <c r="M36" s="57"/>
      <c r="N36" s="54">
        <v>119474</v>
      </c>
      <c r="O36" s="56"/>
      <c r="P36" s="317"/>
      <c r="R36" s="6">
        <v>115786694</v>
      </c>
      <c r="Z36" s="318"/>
    </row>
    <row r="37" spans="1:26">
      <c r="A37" s="47" t="s">
        <v>177</v>
      </c>
      <c r="C37" s="51"/>
      <c r="D37" s="52"/>
      <c r="E37" s="52" t="s">
        <v>35</v>
      </c>
      <c r="F37" s="52"/>
      <c r="G37" s="53"/>
      <c r="H37" s="52"/>
      <c r="I37" s="52"/>
      <c r="J37" s="52"/>
      <c r="K37" s="57"/>
      <c r="L37" s="57"/>
      <c r="M37" s="57"/>
      <c r="N37" s="54">
        <v>652465</v>
      </c>
      <c r="O37" s="56"/>
      <c r="P37" s="317"/>
      <c r="R37" s="6">
        <v>321692502</v>
      </c>
      <c r="Z37" s="318"/>
    </row>
    <row r="38" spans="1:26">
      <c r="A38" s="47" t="s">
        <v>133</v>
      </c>
      <c r="C38" s="58" t="s">
        <v>134</v>
      </c>
      <c r="D38" s="59"/>
      <c r="E38" s="59"/>
      <c r="F38" s="59"/>
      <c r="G38" s="59"/>
      <c r="H38" s="59"/>
      <c r="I38" s="59"/>
      <c r="J38" s="59"/>
      <c r="K38" s="60"/>
      <c r="L38" s="60"/>
      <c r="M38" s="60"/>
      <c r="N38" s="61">
        <v>-4059764</v>
      </c>
      <c r="O38" s="62"/>
      <c r="P38" s="317"/>
      <c r="R38" s="6">
        <f>IF(COUNTIF(R14:R35,"-")=COUNTA(R14:R35),"-",SUM(R35)-SUM(R14))</f>
        <v>-3042185764</v>
      </c>
      <c r="Z38" s="318"/>
    </row>
    <row r="39" spans="1:26">
      <c r="A39" s="47" t="s">
        <v>180</v>
      </c>
      <c r="C39" s="51"/>
      <c r="D39" s="52" t="s">
        <v>181</v>
      </c>
      <c r="E39" s="52"/>
      <c r="F39" s="53"/>
      <c r="G39" s="52"/>
      <c r="H39" s="52"/>
      <c r="I39" s="52"/>
      <c r="J39" s="52"/>
      <c r="K39" s="53"/>
      <c r="L39" s="53"/>
      <c r="M39" s="53"/>
      <c r="N39" s="54">
        <v>81851</v>
      </c>
      <c r="O39" s="55" t="s">
        <v>355</v>
      </c>
      <c r="P39" s="317"/>
      <c r="R39" s="6">
        <f>IF(COUNTIF(R40:R44,"-")=COUNTA(R40:R44),"-",SUM(R40:R44))</f>
        <v>81851442</v>
      </c>
      <c r="Z39" s="318"/>
    </row>
    <row r="40" spans="1:26">
      <c r="A40" s="47" t="s">
        <v>182</v>
      </c>
      <c r="C40" s="51"/>
      <c r="D40" s="52"/>
      <c r="E40" s="53" t="s">
        <v>183</v>
      </c>
      <c r="F40" s="53"/>
      <c r="G40" s="52"/>
      <c r="H40" s="52"/>
      <c r="I40" s="52"/>
      <c r="J40" s="52"/>
      <c r="K40" s="53"/>
      <c r="L40" s="53"/>
      <c r="M40" s="53"/>
      <c r="N40" s="54">
        <v>62609</v>
      </c>
      <c r="O40" s="56"/>
      <c r="P40" s="317"/>
      <c r="R40" s="6">
        <v>62608700</v>
      </c>
      <c r="Z40" s="318"/>
    </row>
    <row r="41" spans="1:26">
      <c r="A41" s="47" t="s">
        <v>184</v>
      </c>
      <c r="C41" s="51"/>
      <c r="D41" s="52"/>
      <c r="E41" s="53" t="s">
        <v>185</v>
      </c>
      <c r="F41" s="53"/>
      <c r="G41" s="52"/>
      <c r="H41" s="52"/>
      <c r="I41" s="52"/>
      <c r="J41" s="52"/>
      <c r="K41" s="53"/>
      <c r="L41" s="53"/>
      <c r="M41" s="53"/>
      <c r="N41" s="54">
        <v>19243</v>
      </c>
      <c r="O41" s="56"/>
      <c r="P41" s="317"/>
      <c r="R41" s="6">
        <v>19242742</v>
      </c>
      <c r="Z41" s="318"/>
    </row>
    <row r="42" spans="1:26">
      <c r="A42" s="47" t="s">
        <v>186</v>
      </c>
      <c r="C42" s="51"/>
      <c r="D42" s="52"/>
      <c r="E42" s="53" t="s">
        <v>187</v>
      </c>
      <c r="F42" s="53"/>
      <c r="G42" s="52"/>
      <c r="H42" s="53"/>
      <c r="I42" s="52"/>
      <c r="J42" s="52"/>
      <c r="K42" s="53"/>
      <c r="L42" s="53"/>
      <c r="M42" s="53"/>
      <c r="N42" s="54" t="s">
        <v>550</v>
      </c>
      <c r="O42" s="56"/>
      <c r="P42" s="317"/>
      <c r="R42" s="6" t="s">
        <v>11</v>
      </c>
      <c r="Z42" s="318"/>
    </row>
    <row r="43" spans="1:26">
      <c r="A43" s="47" t="s">
        <v>188</v>
      </c>
      <c r="C43" s="51"/>
      <c r="D43" s="52"/>
      <c r="E43" s="52" t="s">
        <v>189</v>
      </c>
      <c r="F43" s="52"/>
      <c r="G43" s="52"/>
      <c r="H43" s="52"/>
      <c r="I43" s="52"/>
      <c r="J43" s="52"/>
      <c r="K43" s="53"/>
      <c r="L43" s="53"/>
      <c r="M43" s="53"/>
      <c r="N43" s="54" t="s">
        <v>550</v>
      </c>
      <c r="O43" s="56"/>
      <c r="P43" s="317"/>
      <c r="R43" s="6" t="s">
        <v>11</v>
      </c>
      <c r="Z43" s="318"/>
    </row>
    <row r="44" spans="1:26">
      <c r="A44" s="47" t="s">
        <v>190</v>
      </c>
      <c r="C44" s="51"/>
      <c r="D44" s="52"/>
      <c r="E44" s="52" t="s">
        <v>35</v>
      </c>
      <c r="F44" s="52"/>
      <c r="G44" s="52"/>
      <c r="H44" s="52"/>
      <c r="I44" s="52"/>
      <c r="J44" s="52"/>
      <c r="K44" s="53"/>
      <c r="L44" s="53"/>
      <c r="M44" s="53"/>
      <c r="N44" s="54" t="s">
        <v>550</v>
      </c>
      <c r="O44" s="56"/>
      <c r="P44" s="317"/>
      <c r="R44" s="6" t="s">
        <v>11</v>
      </c>
      <c r="Z44" s="318"/>
    </row>
    <row r="45" spans="1:26">
      <c r="A45" s="47" t="s">
        <v>191</v>
      </c>
      <c r="C45" s="51"/>
      <c r="D45" s="52" t="s">
        <v>192</v>
      </c>
      <c r="E45" s="52"/>
      <c r="F45" s="52"/>
      <c r="G45" s="52"/>
      <c r="H45" s="52"/>
      <c r="I45" s="52"/>
      <c r="J45" s="52"/>
      <c r="K45" s="57"/>
      <c r="L45" s="57"/>
      <c r="M45" s="57"/>
      <c r="N45" s="54">
        <v>15702</v>
      </c>
      <c r="O45" s="55"/>
      <c r="P45" s="317"/>
      <c r="R45" s="6">
        <f>IF(COUNTIF(R46:R47,"-")=COUNTA(R46:R47),"-",SUM(R46:R47))</f>
        <v>15679271</v>
      </c>
      <c r="Z45" s="318"/>
    </row>
    <row r="46" spans="1:26">
      <c r="A46" s="47" t="s">
        <v>193</v>
      </c>
      <c r="C46" s="51"/>
      <c r="D46" s="52"/>
      <c r="E46" s="52" t="s">
        <v>194</v>
      </c>
      <c r="F46" s="52"/>
      <c r="G46" s="52"/>
      <c r="H46" s="52"/>
      <c r="I46" s="52"/>
      <c r="J46" s="52"/>
      <c r="K46" s="57"/>
      <c r="L46" s="57"/>
      <c r="M46" s="57"/>
      <c r="N46" s="54">
        <v>15702</v>
      </c>
      <c r="O46" s="56"/>
      <c r="P46" s="317"/>
      <c r="R46" s="6">
        <v>15679271</v>
      </c>
      <c r="Z46" s="318"/>
    </row>
    <row r="47" spans="1:26" ht="14.25" thickBot="1">
      <c r="A47" s="47" t="s">
        <v>195</v>
      </c>
      <c r="C47" s="51"/>
      <c r="D47" s="52"/>
      <c r="E47" s="52" t="s">
        <v>35</v>
      </c>
      <c r="F47" s="52"/>
      <c r="G47" s="52"/>
      <c r="H47" s="52"/>
      <c r="I47" s="52"/>
      <c r="J47" s="52"/>
      <c r="K47" s="57"/>
      <c r="L47" s="57"/>
      <c r="M47" s="57"/>
      <c r="N47" s="54" t="s">
        <v>550</v>
      </c>
      <c r="O47" s="56"/>
      <c r="P47" s="317"/>
      <c r="R47" s="6" t="s">
        <v>11</v>
      </c>
      <c r="Z47" s="318"/>
    </row>
    <row r="48" spans="1:26" ht="14.25" thickBot="1">
      <c r="A48" s="47" t="s">
        <v>178</v>
      </c>
      <c r="C48" s="63" t="s">
        <v>179</v>
      </c>
      <c r="D48" s="64"/>
      <c r="E48" s="64"/>
      <c r="F48" s="64"/>
      <c r="G48" s="64"/>
      <c r="H48" s="64"/>
      <c r="I48" s="64"/>
      <c r="J48" s="64"/>
      <c r="K48" s="65"/>
      <c r="L48" s="65"/>
      <c r="M48" s="65"/>
      <c r="N48" s="66">
        <v>-4125913</v>
      </c>
      <c r="O48" s="67"/>
      <c r="P48" s="317"/>
      <c r="R48" s="6">
        <f>IF(COUNTIF(R38:R47,"-")=COUNTA(R38:R47),"-",SUM(R38,R45)-SUM(R39))</f>
        <v>-3108357935</v>
      </c>
      <c r="Z48" s="318"/>
    </row>
    <row r="49" spans="1:12" s="69" customFormat="1" ht="3.75" customHeight="1">
      <c r="A49" s="68"/>
      <c r="C49" s="70"/>
      <c r="D49" s="70"/>
      <c r="E49" s="71"/>
      <c r="F49" s="71"/>
      <c r="G49" s="71"/>
      <c r="H49" s="71"/>
      <c r="I49" s="71"/>
      <c r="J49" s="72"/>
      <c r="K49" s="72"/>
      <c r="L49" s="72"/>
    </row>
    <row r="50" spans="1:12" s="69" customFormat="1" ht="15.6" customHeight="1">
      <c r="A50" s="68"/>
      <c r="C50" s="73"/>
      <c r="D50" s="73" t="s">
        <v>323</v>
      </c>
      <c r="E50" s="74"/>
      <c r="F50" s="74"/>
      <c r="G50" s="74"/>
      <c r="H50" s="74"/>
      <c r="I50" s="74"/>
      <c r="J50" s="75"/>
      <c r="K50" s="75"/>
      <c r="L50" s="75"/>
    </row>
  </sheetData>
  <mergeCells count="5">
    <mergeCell ref="C9:O9"/>
    <mergeCell ref="C10:O10"/>
    <mergeCell ref="C11:O11"/>
    <mergeCell ref="C13:M13"/>
    <mergeCell ref="N13:O13"/>
  </mergeCells>
  <phoneticPr fontId="10"/>
  <pageMargins left="0.7" right="0.7" top="0.39370078740157477" bottom="0.39370078740157477" header="0.51181102362204722" footer="0.51181102362204722"/>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showGridLines="0" topLeftCell="B7" zoomScale="85" zoomScaleNormal="85" zoomScaleSheetLayoutView="100" workbookViewId="0">
      <selection activeCell="P60" sqref="P60"/>
    </sheetView>
  </sheetViews>
  <sheetFormatPr defaultColWidth="9" defaultRowHeight="12.75"/>
  <cols>
    <col min="1" max="1" width="0" style="77" hidden="1" customWidth="1"/>
    <col min="2" max="2" width="1.125" style="79" customWidth="1"/>
    <col min="3" max="3" width="1.625" style="79" customWidth="1"/>
    <col min="4" max="9" width="2" style="79" customWidth="1"/>
    <col min="10" max="10" width="15.375" style="79" customWidth="1"/>
    <col min="11" max="11" width="21.625" style="79" bestFit="1" customWidth="1"/>
    <col min="12" max="12" width="3" style="79" bestFit="1" customWidth="1"/>
    <col min="13" max="13" width="21.625" style="79" bestFit="1" customWidth="1"/>
    <col min="14" max="14" width="3" style="79" bestFit="1" customWidth="1"/>
    <col min="15" max="15" width="21.625" style="79" bestFit="1" customWidth="1"/>
    <col min="16" max="16" width="3" style="79" bestFit="1" customWidth="1"/>
    <col min="17" max="17" width="21.625" style="79" hidden="1" customWidth="1"/>
    <col min="18" max="18" width="3" style="79" hidden="1" customWidth="1"/>
    <col min="19" max="19" width="1" style="79" customWidth="1"/>
    <col min="20" max="20" width="9" style="79"/>
    <col min="21" max="24" width="0" style="79" hidden="1" customWidth="1"/>
    <col min="25" max="16384" width="9" style="79"/>
  </cols>
  <sheetData>
    <row r="1" spans="1:24">
      <c r="C1" s="79" t="s">
        <v>333</v>
      </c>
    </row>
    <row r="2" spans="1:24">
      <c r="C2" s="79" t="s">
        <v>334</v>
      </c>
    </row>
    <row r="3" spans="1:24">
      <c r="C3" s="79" t="s">
        <v>335</v>
      </c>
    </row>
    <row r="4" spans="1:24">
      <c r="C4" s="79" t="s">
        <v>546</v>
      </c>
    </row>
    <row r="5" spans="1:24">
      <c r="C5" s="79" t="s">
        <v>337</v>
      </c>
    </row>
    <row r="6" spans="1:24">
      <c r="C6" s="79" t="s">
        <v>338</v>
      </c>
    </row>
    <row r="7" spans="1:24">
      <c r="C7" s="79" t="s">
        <v>339</v>
      </c>
    </row>
    <row r="9" spans="1:24" ht="24">
      <c r="B9" s="78"/>
      <c r="C9" s="445" t="s">
        <v>551</v>
      </c>
      <c r="D9" s="445"/>
      <c r="E9" s="445"/>
      <c r="F9" s="445"/>
      <c r="G9" s="445"/>
      <c r="H9" s="445"/>
      <c r="I9" s="445"/>
      <c r="J9" s="445"/>
      <c r="K9" s="445"/>
      <c r="L9" s="445"/>
      <c r="M9" s="445"/>
      <c r="N9" s="445"/>
      <c r="O9" s="445"/>
      <c r="P9" s="445"/>
      <c r="Q9" s="445"/>
      <c r="R9" s="445"/>
    </row>
    <row r="10" spans="1:24" ht="17.25">
      <c r="B10" s="80"/>
      <c r="C10" s="446" t="s">
        <v>548</v>
      </c>
      <c r="D10" s="446"/>
      <c r="E10" s="446"/>
      <c r="F10" s="446"/>
      <c r="G10" s="446"/>
      <c r="H10" s="446"/>
      <c r="I10" s="446"/>
      <c r="J10" s="446"/>
      <c r="K10" s="446"/>
      <c r="L10" s="446"/>
      <c r="M10" s="446"/>
      <c r="N10" s="446"/>
      <c r="O10" s="446"/>
      <c r="P10" s="446"/>
      <c r="Q10" s="446"/>
      <c r="R10" s="446"/>
    </row>
    <row r="11" spans="1:24" ht="17.25">
      <c r="B11" s="80"/>
      <c r="C11" s="446" t="s">
        <v>549</v>
      </c>
      <c r="D11" s="446"/>
      <c r="E11" s="446"/>
      <c r="F11" s="446"/>
      <c r="G11" s="446"/>
      <c r="H11" s="446"/>
      <c r="I11" s="446"/>
      <c r="J11" s="446"/>
      <c r="K11" s="446"/>
      <c r="L11" s="446"/>
      <c r="M11" s="446"/>
      <c r="N11" s="446"/>
      <c r="O11" s="446"/>
      <c r="P11" s="446"/>
      <c r="Q11" s="446"/>
      <c r="R11" s="446"/>
    </row>
    <row r="12" spans="1:24" ht="15.75" customHeight="1" thickBot="1">
      <c r="B12" s="81"/>
      <c r="C12" s="82"/>
      <c r="D12" s="82"/>
      <c r="E12" s="82"/>
      <c r="F12" s="82"/>
      <c r="G12" s="82"/>
      <c r="H12" s="82"/>
      <c r="I12" s="82"/>
      <c r="J12" s="83"/>
      <c r="K12" s="82"/>
      <c r="L12" s="83"/>
      <c r="M12" s="82"/>
      <c r="N12" s="82"/>
      <c r="O12" s="82"/>
      <c r="P12" s="217" t="s">
        <v>345</v>
      </c>
      <c r="Q12" s="82"/>
      <c r="R12" s="83"/>
    </row>
    <row r="13" spans="1:24" ht="12.75" customHeight="1">
      <c r="B13" s="84"/>
      <c r="C13" s="447" t="s">
        <v>0</v>
      </c>
      <c r="D13" s="448"/>
      <c r="E13" s="448"/>
      <c r="F13" s="448"/>
      <c r="G13" s="448"/>
      <c r="H13" s="448"/>
      <c r="I13" s="448"/>
      <c r="J13" s="449"/>
      <c r="K13" s="453" t="s">
        <v>324</v>
      </c>
      <c r="L13" s="448"/>
      <c r="M13" s="85"/>
      <c r="N13" s="85"/>
      <c r="O13" s="85"/>
      <c r="P13" s="86"/>
      <c r="Q13" s="85"/>
      <c r="R13" s="86"/>
    </row>
    <row r="14" spans="1:24" ht="29.25" customHeight="1" thickBot="1">
      <c r="A14" s="77" t="s">
        <v>314</v>
      </c>
      <c r="B14" s="84"/>
      <c r="C14" s="450"/>
      <c r="D14" s="451"/>
      <c r="E14" s="451"/>
      <c r="F14" s="451"/>
      <c r="G14" s="451"/>
      <c r="H14" s="451"/>
      <c r="I14" s="451"/>
      <c r="J14" s="452"/>
      <c r="K14" s="454"/>
      <c r="L14" s="451"/>
      <c r="M14" s="455" t="s">
        <v>325</v>
      </c>
      <c r="N14" s="456"/>
      <c r="O14" s="455" t="s">
        <v>326</v>
      </c>
      <c r="P14" s="457"/>
      <c r="Q14" s="458" t="s">
        <v>132</v>
      </c>
      <c r="R14" s="459"/>
    </row>
    <row r="15" spans="1:24" ht="15.95" customHeight="1">
      <c r="A15" s="77" t="s">
        <v>196</v>
      </c>
      <c r="B15" s="87"/>
      <c r="C15" s="88" t="s">
        <v>197</v>
      </c>
      <c r="D15" s="89"/>
      <c r="E15" s="89"/>
      <c r="F15" s="89"/>
      <c r="G15" s="89"/>
      <c r="H15" s="89"/>
      <c r="I15" s="89"/>
      <c r="J15" s="90"/>
      <c r="K15" s="91">
        <v>27829536</v>
      </c>
      <c r="L15" s="92"/>
      <c r="M15" s="91">
        <v>31672942</v>
      </c>
      <c r="N15" s="93"/>
      <c r="O15" s="91">
        <v>-3843406</v>
      </c>
      <c r="P15" s="95"/>
      <c r="Q15" s="94" t="s">
        <v>550</v>
      </c>
      <c r="R15" s="95"/>
      <c r="U15" s="220">
        <f t="shared" ref="U15:U20" si="0">IF(COUNTIF(V15:X15,"-")=COUNTA(V15:X15),"-",SUM(V15:X15))</f>
        <v>27677745324</v>
      </c>
      <c r="V15" s="220">
        <v>30813282436</v>
      </c>
      <c r="W15" s="220">
        <v>-3135537112</v>
      </c>
      <c r="X15" s="220" t="s">
        <v>11</v>
      </c>
    </row>
    <row r="16" spans="1:24" ht="15.95" customHeight="1">
      <c r="A16" s="77" t="s">
        <v>198</v>
      </c>
      <c r="B16" s="87"/>
      <c r="C16" s="23"/>
      <c r="D16" s="19" t="s">
        <v>199</v>
      </c>
      <c r="E16" s="19"/>
      <c r="F16" s="19"/>
      <c r="G16" s="19"/>
      <c r="H16" s="19"/>
      <c r="I16" s="19"/>
      <c r="J16" s="96"/>
      <c r="K16" s="97">
        <v>-4125913</v>
      </c>
      <c r="L16" s="98"/>
      <c r="M16" s="436"/>
      <c r="N16" s="437"/>
      <c r="O16" s="97">
        <v>-4125913</v>
      </c>
      <c r="P16" s="103"/>
      <c r="Q16" s="100" t="s">
        <v>550</v>
      </c>
      <c r="R16" s="101"/>
      <c r="U16" s="220">
        <f t="shared" si="0"/>
        <v>-3108357935</v>
      </c>
      <c r="V16" s="220" t="s">
        <v>11</v>
      </c>
      <c r="W16" s="220">
        <v>-3108357935</v>
      </c>
      <c r="X16" s="220" t="s">
        <v>11</v>
      </c>
    </row>
    <row r="17" spans="1:24" ht="15.95" customHeight="1">
      <c r="A17" s="77" t="s">
        <v>200</v>
      </c>
      <c r="B17" s="84"/>
      <c r="C17" s="102"/>
      <c r="D17" s="96" t="s">
        <v>201</v>
      </c>
      <c r="E17" s="96"/>
      <c r="F17" s="96"/>
      <c r="G17" s="96"/>
      <c r="H17" s="96"/>
      <c r="I17" s="96"/>
      <c r="J17" s="96"/>
      <c r="K17" s="97">
        <v>4275886</v>
      </c>
      <c r="L17" s="98" t="s">
        <v>355</v>
      </c>
      <c r="M17" s="433"/>
      <c r="N17" s="438"/>
      <c r="O17" s="97">
        <v>4275886</v>
      </c>
      <c r="P17" s="103" t="s">
        <v>355</v>
      </c>
      <c r="Q17" s="100" t="s">
        <v>11</v>
      </c>
      <c r="R17" s="103"/>
      <c r="U17" s="220">
        <f t="shared" si="0"/>
        <v>3285953448</v>
      </c>
      <c r="V17" s="220" t="s">
        <v>11</v>
      </c>
      <c r="W17" s="220">
        <f>IF(COUNTIF(W18:W19,"-")=COUNTA(W18:W19),"-",SUM(W18:W19))</f>
        <v>3285953448</v>
      </c>
      <c r="X17" s="220" t="s">
        <v>11</v>
      </c>
    </row>
    <row r="18" spans="1:24" ht="15.95" customHeight="1">
      <c r="A18" s="77" t="s">
        <v>202</v>
      </c>
      <c r="B18" s="84"/>
      <c r="C18" s="104"/>
      <c r="D18" s="96"/>
      <c r="E18" s="105" t="s">
        <v>203</v>
      </c>
      <c r="F18" s="105"/>
      <c r="G18" s="105"/>
      <c r="H18" s="105"/>
      <c r="I18" s="105"/>
      <c r="J18" s="96"/>
      <c r="K18" s="97">
        <v>2980838</v>
      </c>
      <c r="L18" s="98"/>
      <c r="M18" s="433"/>
      <c r="N18" s="438"/>
      <c r="O18" s="97">
        <v>2980838</v>
      </c>
      <c r="P18" s="103"/>
      <c r="Q18" s="100" t="s">
        <v>550</v>
      </c>
      <c r="R18" s="103"/>
      <c r="U18" s="220">
        <f t="shared" si="0"/>
        <v>2303213751</v>
      </c>
      <c r="V18" s="220" t="s">
        <v>11</v>
      </c>
      <c r="W18" s="220">
        <v>2303213751</v>
      </c>
      <c r="X18" s="220" t="s">
        <v>11</v>
      </c>
    </row>
    <row r="19" spans="1:24" ht="15.95" customHeight="1">
      <c r="A19" s="77" t="s">
        <v>204</v>
      </c>
      <c r="B19" s="84"/>
      <c r="C19" s="106"/>
      <c r="D19" s="107"/>
      <c r="E19" s="107" t="s">
        <v>205</v>
      </c>
      <c r="F19" s="107"/>
      <c r="G19" s="107"/>
      <c r="H19" s="107"/>
      <c r="I19" s="107"/>
      <c r="J19" s="108"/>
      <c r="K19" s="109">
        <v>1295049</v>
      </c>
      <c r="L19" s="110"/>
      <c r="M19" s="439"/>
      <c r="N19" s="440"/>
      <c r="O19" s="109">
        <v>1295049</v>
      </c>
      <c r="P19" s="113"/>
      <c r="Q19" s="112" t="s">
        <v>550</v>
      </c>
      <c r="R19" s="113"/>
      <c r="U19" s="220">
        <f t="shared" si="0"/>
        <v>982739697</v>
      </c>
      <c r="V19" s="220" t="s">
        <v>11</v>
      </c>
      <c r="W19" s="220">
        <v>982739697</v>
      </c>
      <c r="X19" s="220" t="s">
        <v>11</v>
      </c>
    </row>
    <row r="20" spans="1:24" ht="15.95" customHeight="1">
      <c r="A20" s="77" t="s">
        <v>206</v>
      </c>
      <c r="B20" s="84"/>
      <c r="C20" s="114"/>
      <c r="D20" s="115" t="s">
        <v>207</v>
      </c>
      <c r="E20" s="116"/>
      <c r="F20" s="115"/>
      <c r="G20" s="115"/>
      <c r="H20" s="115"/>
      <c r="I20" s="115"/>
      <c r="J20" s="117"/>
      <c r="K20" s="118">
        <v>149974</v>
      </c>
      <c r="L20" s="119" t="s">
        <v>355</v>
      </c>
      <c r="M20" s="441"/>
      <c r="N20" s="442"/>
      <c r="O20" s="118">
        <v>149974</v>
      </c>
      <c r="P20" s="121" t="s">
        <v>355</v>
      </c>
      <c r="Q20" s="120" t="s">
        <v>11</v>
      </c>
      <c r="R20" s="121"/>
      <c r="U20" s="220">
        <f t="shared" si="0"/>
        <v>177595513</v>
      </c>
      <c r="V20" s="220" t="s">
        <v>11</v>
      </c>
      <c r="W20" s="220">
        <f>IF(COUNTIF(W16:W17,"-")=COUNTA(W16:W17),"-",SUM(W16:W17))</f>
        <v>177595513</v>
      </c>
      <c r="X20" s="220" t="s">
        <v>11</v>
      </c>
    </row>
    <row r="21" spans="1:24" ht="15.95" customHeight="1">
      <c r="A21" s="77" t="s">
        <v>208</v>
      </c>
      <c r="B21" s="84"/>
      <c r="C21" s="23"/>
      <c r="D21" s="122" t="s">
        <v>327</v>
      </c>
      <c r="E21" s="122"/>
      <c r="F21" s="122"/>
      <c r="G21" s="105"/>
      <c r="H21" s="105"/>
      <c r="I21" s="105"/>
      <c r="J21" s="96"/>
      <c r="K21" s="429"/>
      <c r="L21" s="430"/>
      <c r="M21" s="97">
        <v>-673836</v>
      </c>
      <c r="N21" s="99"/>
      <c r="O21" s="97">
        <v>673836</v>
      </c>
      <c r="P21" s="103"/>
      <c r="Q21" s="443" t="s">
        <v>11</v>
      </c>
      <c r="R21" s="444"/>
      <c r="U21" s="220">
        <v>0</v>
      </c>
      <c r="V21" s="220">
        <f>IF(COUNTA(V22:V25)=COUNTIF(V22:V25,"-"),"-",SUM(V22,V24,V23,V25))</f>
        <v>-677120104</v>
      </c>
      <c r="W21" s="220">
        <f>IF(COUNTA(W22:W25)=COUNTIF(W22:W25,"-"),"-",SUM(W22,W24,W23,W25))</f>
        <v>677120104</v>
      </c>
      <c r="X21" s="220" t="s">
        <v>11</v>
      </c>
    </row>
    <row r="22" spans="1:24" ht="15.95" customHeight="1">
      <c r="A22" s="77" t="s">
        <v>209</v>
      </c>
      <c r="B22" s="84"/>
      <c r="C22" s="23"/>
      <c r="D22" s="122"/>
      <c r="E22" s="122" t="s">
        <v>210</v>
      </c>
      <c r="F22" s="105"/>
      <c r="G22" s="105"/>
      <c r="H22" s="105"/>
      <c r="I22" s="105"/>
      <c r="J22" s="96"/>
      <c r="K22" s="429"/>
      <c r="L22" s="430"/>
      <c r="M22" s="97">
        <v>2026487</v>
      </c>
      <c r="N22" s="99"/>
      <c r="O22" s="97">
        <v>-2026487</v>
      </c>
      <c r="P22" s="103"/>
      <c r="Q22" s="427" t="s">
        <v>11</v>
      </c>
      <c r="R22" s="428"/>
      <c r="U22" s="220">
        <v>0</v>
      </c>
      <c r="V22" s="220">
        <v>2014448242</v>
      </c>
      <c r="W22" s="220">
        <v>-2014448242</v>
      </c>
      <c r="X22" s="220" t="s">
        <v>11</v>
      </c>
    </row>
    <row r="23" spans="1:24" ht="15.95" customHeight="1">
      <c r="A23" s="77" t="s">
        <v>211</v>
      </c>
      <c r="B23" s="84"/>
      <c r="C23" s="23"/>
      <c r="D23" s="122"/>
      <c r="E23" s="122" t="s">
        <v>212</v>
      </c>
      <c r="F23" s="122"/>
      <c r="G23" s="105"/>
      <c r="H23" s="105"/>
      <c r="I23" s="105"/>
      <c r="J23" s="96"/>
      <c r="K23" s="429"/>
      <c r="L23" s="430"/>
      <c r="M23" s="97">
        <v>-1970842</v>
      </c>
      <c r="N23" s="99"/>
      <c r="O23" s="97">
        <v>1970842</v>
      </c>
      <c r="P23" s="103"/>
      <c r="Q23" s="427" t="s">
        <v>11</v>
      </c>
      <c r="R23" s="428"/>
      <c r="U23" s="220">
        <v>0</v>
      </c>
      <c r="V23" s="220">
        <v>-1959236249</v>
      </c>
      <c r="W23" s="220">
        <v>1959236249</v>
      </c>
      <c r="X23" s="220" t="s">
        <v>11</v>
      </c>
    </row>
    <row r="24" spans="1:24" ht="15.95" customHeight="1">
      <c r="A24" s="77" t="s">
        <v>213</v>
      </c>
      <c r="B24" s="84"/>
      <c r="C24" s="23"/>
      <c r="D24" s="122"/>
      <c r="E24" s="122" t="s">
        <v>214</v>
      </c>
      <c r="F24" s="122"/>
      <c r="G24" s="105"/>
      <c r="H24" s="105"/>
      <c r="I24" s="105"/>
      <c r="J24" s="96"/>
      <c r="K24" s="429"/>
      <c r="L24" s="430"/>
      <c r="M24" s="97">
        <v>77112</v>
      </c>
      <c r="N24" s="99"/>
      <c r="O24" s="97">
        <v>-77112</v>
      </c>
      <c r="P24" s="103"/>
      <c r="Q24" s="427" t="s">
        <v>11</v>
      </c>
      <c r="R24" s="428"/>
      <c r="U24" s="220">
        <v>0</v>
      </c>
      <c r="V24" s="220">
        <v>44961617</v>
      </c>
      <c r="W24" s="220">
        <v>-44961617</v>
      </c>
      <c r="X24" s="220" t="s">
        <v>11</v>
      </c>
    </row>
    <row r="25" spans="1:24" ht="15.95" customHeight="1">
      <c r="A25" s="77" t="s">
        <v>215</v>
      </c>
      <c r="B25" s="84"/>
      <c r="C25" s="23"/>
      <c r="D25" s="122"/>
      <c r="E25" s="122" t="s">
        <v>216</v>
      </c>
      <c r="F25" s="122"/>
      <c r="G25" s="105"/>
      <c r="H25" s="20"/>
      <c r="I25" s="105"/>
      <c r="J25" s="96"/>
      <c r="K25" s="429"/>
      <c r="L25" s="430"/>
      <c r="M25" s="97">
        <v>-806593</v>
      </c>
      <c r="N25" s="99"/>
      <c r="O25" s="97">
        <v>806593</v>
      </c>
      <c r="P25" s="103"/>
      <c r="Q25" s="427" t="s">
        <v>11</v>
      </c>
      <c r="R25" s="428"/>
      <c r="U25" s="220">
        <v>0</v>
      </c>
      <c r="V25" s="220">
        <v>-777293714</v>
      </c>
      <c r="W25" s="220">
        <v>777293714</v>
      </c>
      <c r="X25" s="220" t="s">
        <v>11</v>
      </c>
    </row>
    <row r="26" spans="1:24" ht="15.95" customHeight="1">
      <c r="A26" s="77" t="s">
        <v>217</v>
      </c>
      <c r="B26" s="84"/>
      <c r="C26" s="23"/>
      <c r="D26" s="122" t="s">
        <v>218</v>
      </c>
      <c r="E26" s="105"/>
      <c r="F26" s="105"/>
      <c r="G26" s="105"/>
      <c r="H26" s="105"/>
      <c r="I26" s="105"/>
      <c r="J26" s="96"/>
      <c r="K26" s="97" t="s">
        <v>11</v>
      </c>
      <c r="L26" s="98"/>
      <c r="M26" s="97" t="s">
        <v>550</v>
      </c>
      <c r="N26" s="99"/>
      <c r="O26" s="433"/>
      <c r="P26" s="434"/>
      <c r="Q26" s="435" t="s">
        <v>11</v>
      </c>
      <c r="R26" s="434"/>
      <c r="U26" s="220" t="str">
        <f>IF(COUNTIF(V26:X26,"-")=COUNTA(V26:X26),"-",SUM(V26:X26))</f>
        <v>-</v>
      </c>
      <c r="V26" s="220" t="s">
        <v>550</v>
      </c>
      <c r="W26" s="220" t="s">
        <v>11</v>
      </c>
      <c r="X26" s="220" t="s">
        <v>11</v>
      </c>
    </row>
    <row r="27" spans="1:24" ht="15.95" customHeight="1">
      <c r="A27" s="77" t="s">
        <v>219</v>
      </c>
      <c r="B27" s="84"/>
      <c r="C27" s="23"/>
      <c r="D27" s="122" t="s">
        <v>220</v>
      </c>
      <c r="E27" s="122"/>
      <c r="F27" s="105"/>
      <c r="G27" s="105"/>
      <c r="H27" s="105"/>
      <c r="I27" s="105"/>
      <c r="J27" s="96"/>
      <c r="K27" s="97">
        <v>-9914</v>
      </c>
      <c r="L27" s="98"/>
      <c r="M27" s="97">
        <v>-9914</v>
      </c>
      <c r="N27" s="99"/>
      <c r="O27" s="433"/>
      <c r="P27" s="434"/>
      <c r="Q27" s="435" t="s">
        <v>11</v>
      </c>
      <c r="R27" s="434"/>
      <c r="U27" s="220">
        <f>IF(COUNTIF(V27:X27,"-")=COUNTA(V27:X27),"-",SUM(V27:X27))</f>
        <v>-9913969</v>
      </c>
      <c r="V27" s="220">
        <v>-9913969</v>
      </c>
      <c r="W27" s="220" t="s">
        <v>11</v>
      </c>
      <c r="X27" s="220" t="s">
        <v>11</v>
      </c>
    </row>
    <row r="28" spans="1:24" ht="15.95" customHeight="1">
      <c r="A28" s="77" t="s">
        <v>222</v>
      </c>
      <c r="B28" s="84"/>
      <c r="C28" s="106"/>
      <c r="D28" s="107" t="s">
        <v>35</v>
      </c>
      <c r="E28" s="107"/>
      <c r="F28" s="107"/>
      <c r="G28" s="123"/>
      <c r="H28" s="123"/>
      <c r="I28" s="123"/>
      <c r="J28" s="108"/>
      <c r="K28" s="109">
        <v>257920</v>
      </c>
      <c r="L28" s="110" t="s">
        <v>355</v>
      </c>
      <c r="M28" s="109">
        <v>246034</v>
      </c>
      <c r="N28" s="111"/>
      <c r="O28" s="109">
        <v>11885</v>
      </c>
      <c r="P28" s="113"/>
      <c r="Q28" s="431" t="s">
        <v>11</v>
      </c>
      <c r="R28" s="432"/>
      <c r="S28" s="124"/>
      <c r="U28" s="220">
        <f>IF(COUNTIF(V28:X28,"-")=COUNTA(V28:X28),"-",SUM(V28:X28))</f>
        <v>2825642</v>
      </c>
      <c r="V28" s="220">
        <v>3384325</v>
      </c>
      <c r="W28" s="220">
        <v>-558683</v>
      </c>
      <c r="X28" s="220" t="s">
        <v>11</v>
      </c>
    </row>
    <row r="29" spans="1:24" ht="15.95" customHeight="1" thickBot="1">
      <c r="A29" s="77" t="s">
        <v>223</v>
      </c>
      <c r="B29" s="84"/>
      <c r="C29" s="125"/>
      <c r="D29" s="126" t="s">
        <v>224</v>
      </c>
      <c r="E29" s="126"/>
      <c r="F29" s="127"/>
      <c r="G29" s="127"/>
      <c r="H29" s="128"/>
      <c r="I29" s="127"/>
      <c r="J29" s="129"/>
      <c r="K29" s="130">
        <v>397979</v>
      </c>
      <c r="L29" s="131"/>
      <c r="M29" s="130">
        <v>-437716</v>
      </c>
      <c r="N29" s="132"/>
      <c r="O29" s="130">
        <v>835695</v>
      </c>
      <c r="P29" s="218"/>
      <c r="Q29" s="133" t="s">
        <v>11</v>
      </c>
      <c r="R29" s="134"/>
      <c r="S29" s="124"/>
      <c r="U29" s="220">
        <f>IF(COUNTIF(V29:X29,"-")=COUNTA(V29:X29),"-",SUM(V29:X29))</f>
        <v>170507186</v>
      </c>
      <c r="V29" s="220">
        <f>IF(AND(V21="-",COUNTIF(V26:V27,"-")=COUNTA(V26:V27),V28="-"),"-",SUM(V21,V26:V27,V28))</f>
        <v>-683649748</v>
      </c>
      <c r="W29" s="220">
        <f>IF(AND(W20="-",W21="-",COUNTIF(W26:W27,"-")=COUNTA(W26:W27),W28="-"),"-",SUM(W20,W21,W26:W27,W28))</f>
        <v>854156934</v>
      </c>
      <c r="X29" s="220" t="s">
        <v>11</v>
      </c>
    </row>
    <row r="30" spans="1:24" ht="15.95" customHeight="1" thickBot="1">
      <c r="A30" s="77" t="s">
        <v>225</v>
      </c>
      <c r="B30" s="84"/>
      <c r="C30" s="135" t="s">
        <v>226</v>
      </c>
      <c r="D30" s="136"/>
      <c r="E30" s="136"/>
      <c r="F30" s="136"/>
      <c r="G30" s="137"/>
      <c r="H30" s="137"/>
      <c r="I30" s="137"/>
      <c r="J30" s="138"/>
      <c r="K30" s="139">
        <v>28227516</v>
      </c>
      <c r="L30" s="140" t="s">
        <v>355</v>
      </c>
      <c r="M30" s="139">
        <v>31235227</v>
      </c>
      <c r="N30" s="141" t="s">
        <v>355</v>
      </c>
      <c r="O30" s="139">
        <v>-3007711</v>
      </c>
      <c r="P30" s="219"/>
      <c r="Q30" s="142" t="s">
        <v>11</v>
      </c>
      <c r="R30" s="143"/>
      <c r="S30" s="124"/>
      <c r="U30" s="220">
        <f>IF(COUNTIF(V30:X30,"-")=COUNTA(V30:X30),"-",SUM(V30:X30))</f>
        <v>27848252510</v>
      </c>
      <c r="V30" s="220">
        <v>30129632688</v>
      </c>
      <c r="W30" s="220">
        <v>-2281380178</v>
      </c>
      <c r="X30" s="220" t="s">
        <v>11</v>
      </c>
    </row>
    <row r="31" spans="1:24" ht="6.75" customHeight="1">
      <c r="B31" s="84"/>
      <c r="C31" s="144"/>
      <c r="D31" s="145"/>
      <c r="E31" s="145"/>
      <c r="F31" s="145"/>
      <c r="G31" s="145"/>
      <c r="H31" s="145"/>
      <c r="I31" s="145"/>
      <c r="J31" s="145"/>
      <c r="K31" s="84"/>
      <c r="L31" s="84"/>
      <c r="M31" s="84"/>
      <c r="N31" s="84"/>
      <c r="O31" s="84"/>
      <c r="P31" s="84"/>
      <c r="Q31" s="84"/>
      <c r="R31" s="19"/>
      <c r="S31" s="124"/>
    </row>
    <row r="32" spans="1:24" ht="15.6" customHeight="1">
      <c r="B32" s="84"/>
      <c r="C32" s="146"/>
      <c r="D32" s="147" t="s">
        <v>323</v>
      </c>
      <c r="F32" s="148"/>
      <c r="G32" s="149"/>
      <c r="H32" s="148"/>
      <c r="I32" s="148"/>
      <c r="J32" s="146"/>
      <c r="K32" s="84"/>
      <c r="L32" s="84"/>
      <c r="M32" s="84"/>
      <c r="N32" s="84"/>
      <c r="O32" s="84"/>
      <c r="P32" s="84"/>
      <c r="Q32" s="84"/>
      <c r="R32" s="19"/>
      <c r="S32" s="124"/>
    </row>
  </sheetData>
  <mergeCells count="28">
    <mergeCell ref="K21:L21"/>
    <mergeCell ref="Q21:R21"/>
    <mergeCell ref="K22:L22"/>
    <mergeCell ref="C9:R9"/>
    <mergeCell ref="C10:R10"/>
    <mergeCell ref="C11:R11"/>
    <mergeCell ref="C13:J14"/>
    <mergeCell ref="K13:L14"/>
    <mergeCell ref="M14:N14"/>
    <mergeCell ref="O14:P14"/>
    <mergeCell ref="Q14:R14"/>
    <mergeCell ref="M16:N16"/>
    <mergeCell ref="M17:N17"/>
    <mergeCell ref="M18:N18"/>
    <mergeCell ref="M19:N19"/>
    <mergeCell ref="M20:N20"/>
    <mergeCell ref="Q22:R22"/>
    <mergeCell ref="K23:L23"/>
    <mergeCell ref="Q23:R23"/>
    <mergeCell ref="Q28:R28"/>
    <mergeCell ref="K25:L25"/>
    <mergeCell ref="Q25:R25"/>
    <mergeCell ref="O26:P26"/>
    <mergeCell ref="Q26:R26"/>
    <mergeCell ref="O27:P27"/>
    <mergeCell ref="Q27:R27"/>
    <mergeCell ref="K24:L24"/>
    <mergeCell ref="Q24:R24"/>
  </mergeCells>
  <phoneticPr fontId="10"/>
  <pageMargins left="0.70866141732283472" right="0.70866141732283472" top="0.39370078740157477" bottom="0.39370078740157477" header="0.51181102362204722" footer="0.51181102362204722"/>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topLeftCell="B40" zoomScale="85" zoomScaleNormal="85" workbookViewId="0">
      <selection activeCell="U74" sqref="U74"/>
    </sheetView>
  </sheetViews>
  <sheetFormatPr defaultColWidth="9" defaultRowHeight="13.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6" customWidth="1"/>
    <col min="16" max="16" width="9" style="6"/>
    <col min="17" max="17" width="0" style="6" hidden="1" customWidth="1"/>
    <col min="18" max="16384" width="9" style="6"/>
  </cols>
  <sheetData>
    <row r="1" spans="1:26">
      <c r="C1" s="3" t="s">
        <v>333</v>
      </c>
    </row>
    <row r="2" spans="1:26">
      <c r="C2" s="3" t="s">
        <v>334</v>
      </c>
    </row>
    <row r="3" spans="1:26">
      <c r="C3" s="3" t="s">
        <v>335</v>
      </c>
    </row>
    <row r="4" spans="1:26">
      <c r="C4" s="3" t="s">
        <v>546</v>
      </c>
    </row>
    <row r="5" spans="1:26">
      <c r="C5" s="3" t="s">
        <v>337</v>
      </c>
    </row>
    <row r="6" spans="1:26">
      <c r="C6" s="3" t="s">
        <v>338</v>
      </c>
    </row>
    <row r="7" spans="1:26">
      <c r="C7" s="3" t="s">
        <v>339</v>
      </c>
    </row>
    <row r="8" spans="1:26" s="46" customFormat="1">
      <c r="A8" s="1"/>
      <c r="B8" s="150"/>
      <c r="C8" s="150"/>
      <c r="D8" s="45"/>
      <c r="E8" s="45"/>
      <c r="F8" s="45"/>
      <c r="G8" s="45"/>
      <c r="H8" s="45"/>
      <c r="I8" s="3"/>
      <c r="J8" s="3"/>
      <c r="K8" s="3"/>
      <c r="L8" s="3"/>
      <c r="M8" s="3"/>
      <c r="N8" s="3"/>
    </row>
    <row r="9" spans="1:26" s="46" customFormat="1" ht="24">
      <c r="A9" s="1"/>
      <c r="B9" s="151"/>
      <c r="C9" s="469" t="s">
        <v>552</v>
      </c>
      <c r="D9" s="469"/>
      <c r="E9" s="469"/>
      <c r="F9" s="469"/>
      <c r="G9" s="469"/>
      <c r="H9" s="469"/>
      <c r="I9" s="469"/>
      <c r="J9" s="469"/>
      <c r="K9" s="469"/>
      <c r="L9" s="469"/>
      <c r="M9" s="469"/>
      <c r="N9" s="469"/>
    </row>
    <row r="10" spans="1:26" s="46" customFormat="1" ht="14.25">
      <c r="A10" s="152"/>
      <c r="B10" s="153"/>
      <c r="C10" s="470" t="s">
        <v>548</v>
      </c>
      <c r="D10" s="470"/>
      <c r="E10" s="470"/>
      <c r="F10" s="470"/>
      <c r="G10" s="470"/>
      <c r="H10" s="470"/>
      <c r="I10" s="470"/>
      <c r="J10" s="470"/>
      <c r="K10" s="470"/>
      <c r="L10" s="470"/>
      <c r="M10" s="470"/>
      <c r="N10" s="470"/>
    </row>
    <row r="11" spans="1:26" s="46" customFormat="1" ht="14.25">
      <c r="A11" s="152"/>
      <c r="B11" s="153"/>
      <c r="C11" s="470" t="s">
        <v>549</v>
      </c>
      <c r="D11" s="470"/>
      <c r="E11" s="470"/>
      <c r="F11" s="470"/>
      <c r="G11" s="470"/>
      <c r="H11" s="470"/>
      <c r="I11" s="470"/>
      <c r="J11" s="470"/>
      <c r="K11" s="470"/>
      <c r="L11" s="470"/>
      <c r="M11" s="470"/>
      <c r="N11" s="470"/>
    </row>
    <row r="12" spans="1:26" s="46" customFormat="1" ht="14.25" thickBot="1">
      <c r="A12" s="152"/>
      <c r="B12" s="153"/>
      <c r="C12" s="154"/>
      <c r="D12" s="154"/>
      <c r="E12" s="154"/>
      <c r="F12" s="154"/>
      <c r="G12" s="154"/>
      <c r="H12" s="154"/>
      <c r="I12" s="154"/>
      <c r="J12" s="154"/>
      <c r="K12" s="154"/>
      <c r="L12" s="154"/>
      <c r="M12" s="154"/>
      <c r="N12" s="155" t="s">
        <v>345</v>
      </c>
    </row>
    <row r="13" spans="1:26" s="46" customFormat="1">
      <c r="A13" s="152"/>
      <c r="B13" s="153"/>
      <c r="C13" s="471" t="s">
        <v>0</v>
      </c>
      <c r="D13" s="472"/>
      <c r="E13" s="472"/>
      <c r="F13" s="472"/>
      <c r="G13" s="472"/>
      <c r="H13" s="472"/>
      <c r="I13" s="472"/>
      <c r="J13" s="473"/>
      <c r="K13" s="473"/>
      <c r="L13" s="474"/>
      <c r="M13" s="478" t="s">
        <v>316</v>
      </c>
      <c r="N13" s="479"/>
    </row>
    <row r="14" spans="1:26" s="46" customFormat="1" ht="14.25" thickBot="1">
      <c r="A14" s="152" t="s">
        <v>314</v>
      </c>
      <c r="B14" s="153"/>
      <c r="C14" s="475"/>
      <c r="D14" s="476"/>
      <c r="E14" s="476"/>
      <c r="F14" s="476"/>
      <c r="G14" s="476"/>
      <c r="H14" s="476"/>
      <c r="I14" s="476"/>
      <c r="J14" s="476"/>
      <c r="K14" s="476"/>
      <c r="L14" s="477"/>
      <c r="M14" s="480"/>
      <c r="N14" s="481"/>
    </row>
    <row r="15" spans="1:26" s="46" customFormat="1">
      <c r="A15" s="156"/>
      <c r="B15" s="157"/>
      <c r="C15" s="158" t="s">
        <v>328</v>
      </c>
      <c r="D15" s="159"/>
      <c r="E15" s="159"/>
      <c r="F15" s="160"/>
      <c r="G15" s="160"/>
      <c r="H15" s="228"/>
      <c r="I15" s="160"/>
      <c r="J15" s="228"/>
      <c r="K15" s="228"/>
      <c r="L15" s="229"/>
      <c r="M15" s="163"/>
      <c r="N15" s="164"/>
      <c r="Z15" s="221"/>
    </row>
    <row r="16" spans="1:26" s="46" customFormat="1">
      <c r="A16" s="1" t="s">
        <v>229</v>
      </c>
      <c r="B16" s="3"/>
      <c r="C16" s="165"/>
      <c r="D16" s="166" t="s">
        <v>230</v>
      </c>
      <c r="E16" s="166"/>
      <c r="F16" s="167"/>
      <c r="G16" s="167"/>
      <c r="H16" s="154"/>
      <c r="I16" s="167"/>
      <c r="J16" s="154"/>
      <c r="K16" s="154"/>
      <c r="L16" s="168"/>
      <c r="M16" s="169">
        <v>4301829</v>
      </c>
      <c r="N16" s="170" t="s">
        <v>355</v>
      </c>
      <c r="Q16" s="46">
        <f>IF(AND(Q17="-",Q22="-"),"-",SUM(Q17,Q22))</f>
        <v>2978686433</v>
      </c>
      <c r="Z16" s="221"/>
    </row>
    <row r="17" spans="1:26" s="46" customFormat="1">
      <c r="A17" s="1" t="s">
        <v>231</v>
      </c>
      <c r="B17" s="3"/>
      <c r="C17" s="165"/>
      <c r="D17" s="166"/>
      <c r="E17" s="166" t="s">
        <v>232</v>
      </c>
      <c r="F17" s="167"/>
      <c r="G17" s="167"/>
      <c r="H17" s="167"/>
      <c r="I17" s="167"/>
      <c r="J17" s="154"/>
      <c r="K17" s="154"/>
      <c r="L17" s="168"/>
      <c r="M17" s="169">
        <v>1701396</v>
      </c>
      <c r="N17" s="170" t="s">
        <v>355</v>
      </c>
      <c r="Q17" s="46">
        <f>IF(COUNTIF(Q18:Q21,"-")=COUNTA(Q18:Q21),"-",SUM(Q18:Q21))</f>
        <v>1333305921</v>
      </c>
      <c r="Z17" s="221"/>
    </row>
    <row r="18" spans="1:26" s="46" customFormat="1">
      <c r="A18" s="1" t="s">
        <v>233</v>
      </c>
      <c r="B18" s="3"/>
      <c r="C18" s="165"/>
      <c r="D18" s="166"/>
      <c r="E18" s="166"/>
      <c r="F18" s="167" t="s">
        <v>234</v>
      </c>
      <c r="G18" s="167"/>
      <c r="H18" s="167"/>
      <c r="I18" s="167"/>
      <c r="J18" s="154"/>
      <c r="K18" s="154"/>
      <c r="L18" s="168"/>
      <c r="M18" s="169">
        <v>830414</v>
      </c>
      <c r="N18" s="170"/>
      <c r="Q18" s="46">
        <v>622902680</v>
      </c>
      <c r="Z18" s="221"/>
    </row>
    <row r="19" spans="1:26" s="46" customFormat="1">
      <c r="A19" s="1" t="s">
        <v>235</v>
      </c>
      <c r="B19" s="3"/>
      <c r="C19" s="165"/>
      <c r="D19" s="166"/>
      <c r="E19" s="166"/>
      <c r="F19" s="167" t="s">
        <v>236</v>
      </c>
      <c r="G19" s="167"/>
      <c r="H19" s="167"/>
      <c r="I19" s="167"/>
      <c r="J19" s="154"/>
      <c r="K19" s="154"/>
      <c r="L19" s="168"/>
      <c r="M19" s="169">
        <v>794076</v>
      </c>
      <c r="N19" s="170"/>
      <c r="Q19" s="46">
        <v>670639441</v>
      </c>
      <c r="Z19" s="221"/>
    </row>
    <row r="20" spans="1:26" s="46" customFormat="1">
      <c r="A20" s="1" t="s">
        <v>237</v>
      </c>
      <c r="B20" s="3"/>
      <c r="C20" s="171"/>
      <c r="D20" s="154"/>
      <c r="E20" s="154"/>
      <c r="F20" s="154" t="s">
        <v>238</v>
      </c>
      <c r="G20" s="154"/>
      <c r="H20" s="154"/>
      <c r="I20" s="154"/>
      <c r="J20" s="154"/>
      <c r="K20" s="154"/>
      <c r="L20" s="168"/>
      <c r="M20" s="169">
        <v>22989</v>
      </c>
      <c r="N20" s="170"/>
      <c r="Q20" s="46">
        <v>19258435</v>
      </c>
      <c r="Z20" s="221"/>
    </row>
    <row r="21" spans="1:26" s="46" customFormat="1">
      <c r="A21" s="1" t="s">
        <v>239</v>
      </c>
      <c r="B21" s="3"/>
      <c r="C21" s="172"/>
      <c r="D21" s="173"/>
      <c r="E21" s="154"/>
      <c r="F21" s="173" t="s">
        <v>240</v>
      </c>
      <c r="G21" s="173"/>
      <c r="H21" s="173"/>
      <c r="I21" s="173"/>
      <c r="J21" s="154"/>
      <c r="K21" s="154"/>
      <c r="L21" s="168"/>
      <c r="M21" s="169">
        <v>53916</v>
      </c>
      <c r="N21" s="170"/>
      <c r="Q21" s="46">
        <v>20505365</v>
      </c>
      <c r="Z21" s="221"/>
    </row>
    <row r="22" spans="1:26" s="46" customFormat="1">
      <c r="A22" s="1" t="s">
        <v>241</v>
      </c>
      <c r="B22" s="3"/>
      <c r="C22" s="171"/>
      <c r="D22" s="173"/>
      <c r="E22" s="154" t="s">
        <v>242</v>
      </c>
      <c r="F22" s="173"/>
      <c r="G22" s="173"/>
      <c r="H22" s="173"/>
      <c r="I22" s="173"/>
      <c r="J22" s="154"/>
      <c r="K22" s="154"/>
      <c r="L22" s="168"/>
      <c r="M22" s="169">
        <v>2600434</v>
      </c>
      <c r="N22" s="170" t="s">
        <v>355</v>
      </c>
      <c r="Q22" s="46">
        <f>IF(COUNTIF(Q23:Q26,"-")=COUNTA(Q23:Q26),"-",SUM(Q23:Q26))</f>
        <v>1645380512</v>
      </c>
      <c r="Z22" s="221"/>
    </row>
    <row r="23" spans="1:26" s="46" customFormat="1">
      <c r="A23" s="1" t="s">
        <v>243</v>
      </c>
      <c r="B23" s="3"/>
      <c r="C23" s="171"/>
      <c r="D23" s="173"/>
      <c r="E23" s="173"/>
      <c r="F23" s="154" t="s">
        <v>244</v>
      </c>
      <c r="G23" s="173"/>
      <c r="H23" s="173"/>
      <c r="I23" s="173"/>
      <c r="J23" s="154"/>
      <c r="K23" s="154"/>
      <c r="L23" s="168"/>
      <c r="M23" s="169">
        <v>1206210</v>
      </c>
      <c r="N23" s="170"/>
      <c r="Q23" s="46">
        <v>1184476123</v>
      </c>
      <c r="Z23" s="221"/>
    </row>
    <row r="24" spans="1:26" s="46" customFormat="1">
      <c r="A24" s="1" t="s">
        <v>245</v>
      </c>
      <c r="B24" s="3"/>
      <c r="C24" s="171"/>
      <c r="D24" s="173"/>
      <c r="E24" s="173"/>
      <c r="F24" s="154" t="s">
        <v>246</v>
      </c>
      <c r="G24" s="173"/>
      <c r="H24" s="173"/>
      <c r="I24" s="173"/>
      <c r="J24" s="154"/>
      <c r="K24" s="154"/>
      <c r="L24" s="168"/>
      <c r="M24" s="169">
        <v>831819</v>
      </c>
      <c r="N24" s="170"/>
      <c r="Q24" s="46">
        <v>110461391</v>
      </c>
      <c r="Z24" s="221"/>
    </row>
    <row r="25" spans="1:26" s="46" customFormat="1">
      <c r="A25" s="1" t="s">
        <v>247</v>
      </c>
      <c r="B25" s="3"/>
      <c r="C25" s="171"/>
      <c r="D25" s="154"/>
      <c r="E25" s="173"/>
      <c r="F25" s="154" t="s">
        <v>248</v>
      </c>
      <c r="G25" s="173"/>
      <c r="H25" s="173"/>
      <c r="I25" s="173"/>
      <c r="J25" s="154"/>
      <c r="K25" s="154"/>
      <c r="L25" s="168"/>
      <c r="M25" s="169">
        <v>338219</v>
      </c>
      <c r="N25" s="174"/>
      <c r="Q25" s="46">
        <v>338219140</v>
      </c>
      <c r="Z25" s="221"/>
    </row>
    <row r="26" spans="1:26" s="46" customFormat="1">
      <c r="A26" s="1" t="s">
        <v>249</v>
      </c>
      <c r="B26" s="3"/>
      <c r="C26" s="171"/>
      <c r="D26" s="154"/>
      <c r="E26" s="175"/>
      <c r="F26" s="173" t="s">
        <v>240</v>
      </c>
      <c r="G26" s="154"/>
      <c r="H26" s="173"/>
      <c r="I26" s="173"/>
      <c r="J26" s="154"/>
      <c r="K26" s="154"/>
      <c r="L26" s="168"/>
      <c r="M26" s="169">
        <v>224185</v>
      </c>
      <c r="N26" s="170"/>
      <c r="Q26" s="46">
        <v>12223858</v>
      </c>
      <c r="Z26" s="221"/>
    </row>
    <row r="27" spans="1:26" s="46" customFormat="1">
      <c r="A27" s="1" t="s">
        <v>250</v>
      </c>
      <c r="B27" s="3"/>
      <c r="C27" s="171"/>
      <c r="D27" s="154" t="s">
        <v>251</v>
      </c>
      <c r="E27" s="175"/>
      <c r="F27" s="173"/>
      <c r="G27" s="173"/>
      <c r="H27" s="173"/>
      <c r="I27" s="173"/>
      <c r="J27" s="154"/>
      <c r="K27" s="154"/>
      <c r="L27" s="168"/>
      <c r="M27" s="169">
        <v>4753821</v>
      </c>
      <c r="N27" s="170" t="s">
        <v>355</v>
      </c>
      <c r="Q27" s="46">
        <f>IF(COUNTIF(Q28:Q31,"-")=COUNTA(Q28:Q31),"-",SUM(Q28:Q31))</f>
        <v>3431097939</v>
      </c>
      <c r="Z27" s="221"/>
    </row>
    <row r="28" spans="1:26" s="46" customFormat="1">
      <c r="A28" s="1" t="s">
        <v>252</v>
      </c>
      <c r="B28" s="3"/>
      <c r="C28" s="171"/>
      <c r="D28" s="154"/>
      <c r="E28" s="175" t="s">
        <v>253</v>
      </c>
      <c r="F28" s="173"/>
      <c r="G28" s="173"/>
      <c r="H28" s="173"/>
      <c r="I28" s="173"/>
      <c r="J28" s="154"/>
      <c r="K28" s="154"/>
      <c r="L28" s="168"/>
      <c r="M28" s="169">
        <v>3206891</v>
      </c>
      <c r="N28" s="170"/>
      <c r="Q28" s="46">
        <v>2304348066</v>
      </c>
      <c r="Z28" s="221"/>
    </row>
    <row r="29" spans="1:26" s="46" customFormat="1">
      <c r="A29" s="1" t="s">
        <v>254</v>
      </c>
      <c r="B29" s="3"/>
      <c r="C29" s="171"/>
      <c r="D29" s="154"/>
      <c r="E29" s="175" t="s">
        <v>255</v>
      </c>
      <c r="F29" s="173"/>
      <c r="G29" s="173"/>
      <c r="H29" s="173"/>
      <c r="I29" s="173"/>
      <c r="J29" s="154"/>
      <c r="K29" s="154"/>
      <c r="L29" s="168"/>
      <c r="M29" s="169">
        <v>1001521</v>
      </c>
      <c r="N29" s="170"/>
      <c r="Q29" s="46">
        <v>689211697</v>
      </c>
      <c r="Z29" s="221"/>
    </row>
    <row r="30" spans="1:26" s="46" customFormat="1">
      <c r="A30" s="1" t="s">
        <v>256</v>
      </c>
      <c r="B30" s="3"/>
      <c r="C30" s="171"/>
      <c r="D30" s="154"/>
      <c r="E30" s="175" t="s">
        <v>257</v>
      </c>
      <c r="F30" s="173"/>
      <c r="G30" s="173"/>
      <c r="H30" s="173"/>
      <c r="I30" s="173"/>
      <c r="J30" s="154"/>
      <c r="K30" s="154"/>
      <c r="L30" s="168"/>
      <c r="M30" s="169">
        <v>119533</v>
      </c>
      <c r="N30" s="170"/>
      <c r="Q30" s="46">
        <v>115845674</v>
      </c>
      <c r="Z30" s="221"/>
    </row>
    <row r="31" spans="1:26" s="46" customFormat="1">
      <c r="A31" s="1" t="s">
        <v>258</v>
      </c>
      <c r="B31" s="3"/>
      <c r="C31" s="171"/>
      <c r="D31" s="154"/>
      <c r="E31" s="175" t="s">
        <v>259</v>
      </c>
      <c r="F31" s="173"/>
      <c r="G31" s="173"/>
      <c r="H31" s="173"/>
      <c r="I31" s="175"/>
      <c r="J31" s="154"/>
      <c r="K31" s="154"/>
      <c r="L31" s="168"/>
      <c r="M31" s="169">
        <v>425877</v>
      </c>
      <c r="N31" s="170"/>
      <c r="Q31" s="46">
        <v>321692502</v>
      </c>
      <c r="Z31" s="221"/>
    </row>
    <row r="32" spans="1:26" s="46" customFormat="1">
      <c r="A32" s="1" t="s">
        <v>260</v>
      </c>
      <c r="B32" s="3"/>
      <c r="C32" s="171"/>
      <c r="D32" s="154" t="s">
        <v>261</v>
      </c>
      <c r="E32" s="175"/>
      <c r="F32" s="173"/>
      <c r="G32" s="173"/>
      <c r="H32" s="173"/>
      <c r="I32" s="175"/>
      <c r="J32" s="154"/>
      <c r="K32" s="154"/>
      <c r="L32" s="168"/>
      <c r="M32" s="169" t="s">
        <v>11</v>
      </c>
      <c r="N32" s="170"/>
      <c r="Q32" s="46" t="str">
        <f>IF(COUNTIF(Q33:Q34,"-")=COUNTA(Q33:Q34),"-",SUM(Q33:Q34))</f>
        <v>-</v>
      </c>
      <c r="Z32" s="221"/>
    </row>
    <row r="33" spans="1:26" s="46" customFormat="1">
      <c r="A33" s="1" t="s">
        <v>262</v>
      </c>
      <c r="B33" s="3"/>
      <c r="C33" s="171"/>
      <c r="D33" s="154"/>
      <c r="E33" s="175" t="s">
        <v>263</v>
      </c>
      <c r="F33" s="173"/>
      <c r="G33" s="173"/>
      <c r="H33" s="173"/>
      <c r="I33" s="173"/>
      <c r="J33" s="154"/>
      <c r="K33" s="154"/>
      <c r="L33" s="168"/>
      <c r="M33" s="169" t="s">
        <v>550</v>
      </c>
      <c r="N33" s="170"/>
      <c r="Q33" s="46" t="s">
        <v>11</v>
      </c>
      <c r="Z33" s="221"/>
    </row>
    <row r="34" spans="1:26" s="46" customFormat="1">
      <c r="A34" s="1" t="s">
        <v>264</v>
      </c>
      <c r="B34" s="3"/>
      <c r="C34" s="171"/>
      <c r="D34" s="154"/>
      <c r="E34" s="175" t="s">
        <v>240</v>
      </c>
      <c r="F34" s="173"/>
      <c r="G34" s="173"/>
      <c r="H34" s="173"/>
      <c r="I34" s="173"/>
      <c r="J34" s="154"/>
      <c r="K34" s="154"/>
      <c r="L34" s="168"/>
      <c r="M34" s="169" t="s">
        <v>550</v>
      </c>
      <c r="N34" s="170"/>
      <c r="Q34" s="46" t="s">
        <v>11</v>
      </c>
      <c r="Z34" s="221"/>
    </row>
    <row r="35" spans="1:26" s="46" customFormat="1">
      <c r="A35" s="1" t="s">
        <v>265</v>
      </c>
      <c r="B35" s="3"/>
      <c r="C35" s="171"/>
      <c r="D35" s="154" t="s">
        <v>266</v>
      </c>
      <c r="E35" s="175"/>
      <c r="F35" s="173"/>
      <c r="G35" s="173"/>
      <c r="H35" s="173"/>
      <c r="I35" s="173"/>
      <c r="J35" s="154"/>
      <c r="K35" s="154"/>
      <c r="L35" s="168"/>
      <c r="M35" s="169" t="s">
        <v>550</v>
      </c>
      <c r="N35" s="170"/>
      <c r="Q35" s="46" t="s">
        <v>11</v>
      </c>
      <c r="Z35" s="221"/>
    </row>
    <row r="36" spans="1:26" s="46" customFormat="1">
      <c r="A36" s="1" t="s">
        <v>227</v>
      </c>
      <c r="B36" s="3"/>
      <c r="C36" s="176" t="s">
        <v>228</v>
      </c>
      <c r="D36" s="177"/>
      <c r="E36" s="178"/>
      <c r="F36" s="179"/>
      <c r="G36" s="179"/>
      <c r="H36" s="179"/>
      <c r="I36" s="179"/>
      <c r="J36" s="177"/>
      <c r="K36" s="177"/>
      <c r="L36" s="180"/>
      <c r="M36" s="181">
        <v>451992</v>
      </c>
      <c r="N36" s="182"/>
      <c r="Q36" s="46">
        <f>IF(COUNTIF(Q16:Q35,"-")=COUNTA(Q16:Q35),"-",SUM(Q27,Q35)-SUM(Q16,Q32))</f>
        <v>452411506</v>
      </c>
      <c r="Z36" s="221"/>
    </row>
    <row r="37" spans="1:26" s="46" customFormat="1">
      <c r="A37" s="1"/>
      <c r="B37" s="3"/>
      <c r="C37" s="171" t="s">
        <v>329</v>
      </c>
      <c r="D37" s="154"/>
      <c r="E37" s="175"/>
      <c r="F37" s="173"/>
      <c r="G37" s="173"/>
      <c r="H37" s="173"/>
      <c r="I37" s="175"/>
      <c r="J37" s="154"/>
      <c r="K37" s="154"/>
      <c r="L37" s="168"/>
      <c r="M37" s="183"/>
      <c r="N37" s="184"/>
      <c r="Z37" s="221"/>
    </row>
    <row r="38" spans="1:26" s="46" customFormat="1">
      <c r="A38" s="1" t="s">
        <v>269</v>
      </c>
      <c r="B38" s="3"/>
      <c r="C38" s="171"/>
      <c r="D38" s="154" t="s">
        <v>270</v>
      </c>
      <c r="E38" s="175"/>
      <c r="F38" s="173"/>
      <c r="G38" s="173"/>
      <c r="H38" s="173"/>
      <c r="I38" s="173"/>
      <c r="J38" s="154"/>
      <c r="K38" s="154"/>
      <c r="L38" s="168"/>
      <c r="M38" s="169">
        <v>1278669</v>
      </c>
      <c r="N38" s="170"/>
      <c r="Q38" s="46">
        <f>IF(COUNTIF(Q39:Q43,"-")=COUNTA(Q39:Q43),"-",SUM(Q39:Q43))</f>
        <v>1226642853</v>
      </c>
      <c r="Z38" s="221"/>
    </row>
    <row r="39" spans="1:26" s="46" customFormat="1">
      <c r="A39" s="1" t="s">
        <v>271</v>
      </c>
      <c r="B39" s="3"/>
      <c r="C39" s="171"/>
      <c r="D39" s="154"/>
      <c r="E39" s="175" t="s">
        <v>272</v>
      </c>
      <c r="F39" s="173"/>
      <c r="G39" s="173"/>
      <c r="H39" s="173"/>
      <c r="I39" s="173"/>
      <c r="J39" s="154"/>
      <c r="K39" s="154"/>
      <c r="L39" s="168"/>
      <c r="M39" s="169">
        <v>1199164</v>
      </c>
      <c r="N39" s="170"/>
      <c r="Q39" s="46">
        <v>1181081236</v>
      </c>
      <c r="Z39" s="221"/>
    </row>
    <row r="40" spans="1:26" s="46" customFormat="1">
      <c r="A40" s="1" t="s">
        <v>273</v>
      </c>
      <c r="B40" s="3"/>
      <c r="C40" s="171"/>
      <c r="D40" s="154"/>
      <c r="E40" s="175" t="s">
        <v>274</v>
      </c>
      <c r="F40" s="173"/>
      <c r="G40" s="173"/>
      <c r="H40" s="173"/>
      <c r="I40" s="173"/>
      <c r="J40" s="154"/>
      <c r="K40" s="154"/>
      <c r="L40" s="168"/>
      <c r="M40" s="169">
        <v>76981</v>
      </c>
      <c r="N40" s="170"/>
      <c r="Q40" s="46">
        <v>44961617</v>
      </c>
      <c r="Z40" s="221"/>
    </row>
    <row r="41" spans="1:26" s="46" customFormat="1">
      <c r="A41" s="1" t="s">
        <v>275</v>
      </c>
      <c r="B41" s="3"/>
      <c r="C41" s="171"/>
      <c r="D41" s="154"/>
      <c r="E41" s="175" t="s">
        <v>276</v>
      </c>
      <c r="F41" s="173"/>
      <c r="G41" s="173"/>
      <c r="H41" s="173"/>
      <c r="I41" s="173"/>
      <c r="J41" s="154"/>
      <c r="K41" s="154"/>
      <c r="L41" s="168"/>
      <c r="M41" s="169" t="s">
        <v>550</v>
      </c>
      <c r="N41" s="170"/>
      <c r="Q41" s="46" t="s">
        <v>11</v>
      </c>
      <c r="Z41" s="221"/>
    </row>
    <row r="42" spans="1:26" s="46" customFormat="1">
      <c r="A42" s="1" t="s">
        <v>277</v>
      </c>
      <c r="B42" s="3"/>
      <c r="C42" s="171"/>
      <c r="D42" s="154"/>
      <c r="E42" s="175" t="s">
        <v>278</v>
      </c>
      <c r="F42" s="173"/>
      <c r="G42" s="173"/>
      <c r="H42" s="173"/>
      <c r="I42" s="173"/>
      <c r="J42" s="154"/>
      <c r="K42" s="154"/>
      <c r="L42" s="168"/>
      <c r="M42" s="169">
        <v>600</v>
      </c>
      <c r="N42" s="170"/>
      <c r="Q42" s="46">
        <v>600000</v>
      </c>
      <c r="Z42" s="221"/>
    </row>
    <row r="43" spans="1:26" s="46" customFormat="1">
      <c r="A43" s="1" t="s">
        <v>279</v>
      </c>
      <c r="B43" s="3"/>
      <c r="C43" s="171"/>
      <c r="D43" s="154"/>
      <c r="E43" s="175" t="s">
        <v>240</v>
      </c>
      <c r="F43" s="173"/>
      <c r="G43" s="173"/>
      <c r="H43" s="173"/>
      <c r="I43" s="173"/>
      <c r="J43" s="154"/>
      <c r="K43" s="154"/>
      <c r="L43" s="168"/>
      <c r="M43" s="169">
        <v>1924</v>
      </c>
      <c r="N43" s="170"/>
      <c r="Q43" s="46" t="s">
        <v>11</v>
      </c>
      <c r="Z43" s="221"/>
    </row>
    <row r="44" spans="1:26" s="46" customFormat="1">
      <c r="A44" s="1" t="s">
        <v>280</v>
      </c>
      <c r="B44" s="3"/>
      <c r="C44" s="171"/>
      <c r="D44" s="154" t="s">
        <v>281</v>
      </c>
      <c r="E44" s="175"/>
      <c r="F44" s="173"/>
      <c r="G44" s="173"/>
      <c r="H44" s="173"/>
      <c r="I44" s="175"/>
      <c r="J44" s="154"/>
      <c r="K44" s="154"/>
      <c r="L44" s="168"/>
      <c r="M44" s="169">
        <v>1128960</v>
      </c>
      <c r="N44" s="170"/>
      <c r="Q44" s="46">
        <f>IF(COUNTIF(Q45:Q49,"-")=COUNTA(Q45:Q49),"-",SUM(Q45:Q49))</f>
        <v>1091865988</v>
      </c>
      <c r="Z44" s="221"/>
    </row>
    <row r="45" spans="1:26" s="46" customFormat="1">
      <c r="A45" s="1" t="s">
        <v>282</v>
      </c>
      <c r="B45" s="3"/>
      <c r="C45" s="171"/>
      <c r="D45" s="154"/>
      <c r="E45" s="175" t="s">
        <v>255</v>
      </c>
      <c r="F45" s="173"/>
      <c r="G45" s="173"/>
      <c r="H45" s="173"/>
      <c r="I45" s="175"/>
      <c r="J45" s="154"/>
      <c r="K45" s="154"/>
      <c r="L45" s="168"/>
      <c r="M45" s="169">
        <v>293569</v>
      </c>
      <c r="N45" s="170"/>
      <c r="Q45" s="46">
        <v>293528000</v>
      </c>
      <c r="Z45" s="221"/>
    </row>
    <row r="46" spans="1:26" s="46" customFormat="1">
      <c r="A46" s="1" t="s">
        <v>283</v>
      </c>
      <c r="B46" s="3"/>
      <c r="C46" s="171"/>
      <c r="D46" s="154"/>
      <c r="E46" s="175" t="s">
        <v>284</v>
      </c>
      <c r="F46" s="173"/>
      <c r="G46" s="173"/>
      <c r="H46" s="173"/>
      <c r="I46" s="175"/>
      <c r="J46" s="154"/>
      <c r="K46" s="154"/>
      <c r="L46" s="168"/>
      <c r="M46" s="169">
        <v>800473</v>
      </c>
      <c r="N46" s="170"/>
      <c r="Q46" s="46">
        <v>777293714</v>
      </c>
      <c r="Z46" s="221"/>
    </row>
    <row r="47" spans="1:26" s="46" customFormat="1">
      <c r="A47" s="1" t="s">
        <v>285</v>
      </c>
      <c r="B47" s="3"/>
      <c r="C47" s="171"/>
      <c r="D47" s="154"/>
      <c r="E47" s="175" t="s">
        <v>286</v>
      </c>
      <c r="F47" s="173"/>
      <c r="G47" s="154"/>
      <c r="H47" s="173"/>
      <c r="I47" s="173"/>
      <c r="J47" s="154"/>
      <c r="K47" s="154"/>
      <c r="L47" s="168"/>
      <c r="M47" s="169" t="s">
        <v>550</v>
      </c>
      <c r="N47" s="170"/>
      <c r="Q47" s="46" t="s">
        <v>11</v>
      </c>
      <c r="Z47" s="221"/>
    </row>
    <row r="48" spans="1:26" s="46" customFormat="1">
      <c r="A48" s="1" t="s">
        <v>287</v>
      </c>
      <c r="B48" s="3"/>
      <c r="C48" s="171"/>
      <c r="D48" s="154"/>
      <c r="E48" s="175" t="s">
        <v>288</v>
      </c>
      <c r="F48" s="173"/>
      <c r="G48" s="154"/>
      <c r="H48" s="173"/>
      <c r="I48" s="173"/>
      <c r="J48" s="154"/>
      <c r="K48" s="154"/>
      <c r="L48" s="168"/>
      <c r="M48" s="169">
        <v>21067</v>
      </c>
      <c r="N48" s="170"/>
      <c r="Q48" s="46">
        <v>21044274</v>
      </c>
      <c r="Z48" s="221"/>
    </row>
    <row r="49" spans="1:26" s="46" customFormat="1">
      <c r="A49" s="1" t="s">
        <v>289</v>
      </c>
      <c r="B49" s="3"/>
      <c r="C49" s="171"/>
      <c r="D49" s="154"/>
      <c r="E49" s="175" t="s">
        <v>259</v>
      </c>
      <c r="F49" s="173"/>
      <c r="G49" s="173"/>
      <c r="H49" s="173"/>
      <c r="I49" s="173"/>
      <c r="J49" s="154"/>
      <c r="K49" s="154"/>
      <c r="L49" s="168"/>
      <c r="M49" s="169">
        <v>13851</v>
      </c>
      <c r="N49" s="170"/>
      <c r="Q49" s="46" t="s">
        <v>11</v>
      </c>
      <c r="Z49" s="221"/>
    </row>
    <row r="50" spans="1:26" s="46" customFormat="1">
      <c r="A50" s="1" t="s">
        <v>267</v>
      </c>
      <c r="B50" s="3"/>
      <c r="C50" s="176" t="s">
        <v>268</v>
      </c>
      <c r="D50" s="177"/>
      <c r="E50" s="178"/>
      <c r="F50" s="179"/>
      <c r="G50" s="179"/>
      <c r="H50" s="179"/>
      <c r="I50" s="179"/>
      <c r="J50" s="177"/>
      <c r="K50" s="177"/>
      <c r="L50" s="180"/>
      <c r="M50" s="181">
        <v>-149709</v>
      </c>
      <c r="N50" s="182"/>
      <c r="Q50" s="46">
        <f>IF(AND(Q38="-",Q44="-"),"-",SUM(Q44)-SUM(Q38))</f>
        <v>-134776865</v>
      </c>
      <c r="Z50" s="221"/>
    </row>
    <row r="51" spans="1:26" s="46" customFormat="1">
      <c r="A51" s="1"/>
      <c r="B51" s="3"/>
      <c r="C51" s="171" t="s">
        <v>330</v>
      </c>
      <c r="D51" s="154"/>
      <c r="E51" s="175"/>
      <c r="F51" s="173"/>
      <c r="G51" s="173"/>
      <c r="H51" s="173"/>
      <c r="I51" s="173"/>
      <c r="J51" s="154"/>
      <c r="K51" s="154"/>
      <c r="L51" s="168"/>
      <c r="M51" s="183"/>
      <c r="N51" s="184"/>
      <c r="Z51" s="221"/>
    </row>
    <row r="52" spans="1:26" s="46" customFormat="1">
      <c r="A52" s="1" t="s">
        <v>292</v>
      </c>
      <c r="B52" s="3"/>
      <c r="C52" s="171"/>
      <c r="D52" s="154" t="s">
        <v>293</v>
      </c>
      <c r="E52" s="175"/>
      <c r="F52" s="173"/>
      <c r="G52" s="173"/>
      <c r="H52" s="173"/>
      <c r="I52" s="173"/>
      <c r="J52" s="154"/>
      <c r="K52" s="154"/>
      <c r="L52" s="168"/>
      <c r="M52" s="169">
        <v>325989</v>
      </c>
      <c r="N52" s="170"/>
      <c r="Q52" s="46">
        <f>IF(COUNTIF(Q53:Q54,"-")=COUNTA(Q53:Q54),"-",SUM(Q53:Q54))</f>
        <v>291256863</v>
      </c>
      <c r="Z52" s="221"/>
    </row>
    <row r="53" spans="1:26" s="46" customFormat="1">
      <c r="A53" s="1" t="s">
        <v>294</v>
      </c>
      <c r="B53" s="3"/>
      <c r="C53" s="171"/>
      <c r="D53" s="154"/>
      <c r="E53" s="175" t="s">
        <v>331</v>
      </c>
      <c r="F53" s="173"/>
      <c r="G53" s="173"/>
      <c r="H53" s="173"/>
      <c r="I53" s="173"/>
      <c r="J53" s="154"/>
      <c r="K53" s="154"/>
      <c r="L53" s="168"/>
      <c r="M53" s="169">
        <v>325878</v>
      </c>
      <c r="N53" s="170"/>
      <c r="Q53" s="46">
        <v>291256863</v>
      </c>
      <c r="Z53" s="221"/>
    </row>
    <row r="54" spans="1:26" s="46" customFormat="1">
      <c r="A54" s="1" t="s">
        <v>295</v>
      </c>
      <c r="B54" s="3"/>
      <c r="C54" s="171"/>
      <c r="D54" s="154"/>
      <c r="E54" s="175" t="s">
        <v>240</v>
      </c>
      <c r="F54" s="173"/>
      <c r="G54" s="173"/>
      <c r="H54" s="173"/>
      <c r="I54" s="173"/>
      <c r="J54" s="154"/>
      <c r="K54" s="154"/>
      <c r="L54" s="168"/>
      <c r="M54" s="169">
        <v>111</v>
      </c>
      <c r="N54" s="170"/>
      <c r="Q54" s="46" t="s">
        <v>11</v>
      </c>
      <c r="Z54" s="221"/>
    </row>
    <row r="55" spans="1:26" s="46" customFormat="1">
      <c r="A55" s="1" t="s">
        <v>296</v>
      </c>
      <c r="B55" s="3"/>
      <c r="C55" s="171"/>
      <c r="D55" s="154" t="s">
        <v>297</v>
      </c>
      <c r="E55" s="175"/>
      <c r="F55" s="173"/>
      <c r="G55" s="173"/>
      <c r="H55" s="173"/>
      <c r="I55" s="173"/>
      <c r="J55" s="154"/>
      <c r="K55" s="154"/>
      <c r="L55" s="168"/>
      <c r="M55" s="169">
        <v>159219</v>
      </c>
      <c r="N55" s="170"/>
      <c r="Q55" s="46">
        <f>IF(COUNTIF(Q56:Q57,"-")=COUNTA(Q56:Q57),"-",SUM(Q56:Q57))</f>
        <v>152695000</v>
      </c>
      <c r="Z55" s="221"/>
    </row>
    <row r="56" spans="1:26" s="46" customFormat="1">
      <c r="A56" s="1" t="s">
        <v>298</v>
      </c>
      <c r="B56" s="3"/>
      <c r="C56" s="171"/>
      <c r="D56" s="154"/>
      <c r="E56" s="175" t="s">
        <v>332</v>
      </c>
      <c r="F56" s="173"/>
      <c r="G56" s="173"/>
      <c r="H56" s="173"/>
      <c r="I56" s="167"/>
      <c r="J56" s="154"/>
      <c r="K56" s="154"/>
      <c r="L56" s="168"/>
      <c r="M56" s="169">
        <v>159219</v>
      </c>
      <c r="N56" s="170"/>
      <c r="Q56" s="46">
        <v>152695000</v>
      </c>
      <c r="Z56" s="221"/>
    </row>
    <row r="57" spans="1:26" s="46" customFormat="1">
      <c r="A57" s="1" t="s">
        <v>299</v>
      </c>
      <c r="B57" s="3"/>
      <c r="C57" s="171"/>
      <c r="D57" s="154"/>
      <c r="E57" s="175" t="s">
        <v>259</v>
      </c>
      <c r="F57" s="173"/>
      <c r="G57" s="173"/>
      <c r="H57" s="173"/>
      <c r="I57" s="227"/>
      <c r="J57" s="154"/>
      <c r="K57" s="154"/>
      <c r="L57" s="168"/>
      <c r="M57" s="169" t="s">
        <v>550</v>
      </c>
      <c r="N57" s="170"/>
      <c r="Q57" s="46" t="s">
        <v>11</v>
      </c>
      <c r="Z57" s="221"/>
    </row>
    <row r="58" spans="1:26" s="46" customFormat="1">
      <c r="A58" s="1" t="s">
        <v>290</v>
      </c>
      <c r="B58" s="3"/>
      <c r="C58" s="176" t="s">
        <v>291</v>
      </c>
      <c r="D58" s="177"/>
      <c r="E58" s="178"/>
      <c r="F58" s="179"/>
      <c r="G58" s="179"/>
      <c r="H58" s="179"/>
      <c r="I58" s="226"/>
      <c r="J58" s="177"/>
      <c r="K58" s="177"/>
      <c r="L58" s="180"/>
      <c r="M58" s="181">
        <v>-166770</v>
      </c>
      <c r="N58" s="182"/>
      <c r="Q58" s="46">
        <f>IF(AND(Q52="-",Q55="-"),"-",SUM(Q55)-SUM(Q52))</f>
        <v>-138561863</v>
      </c>
      <c r="Z58" s="221"/>
    </row>
    <row r="59" spans="1:26" s="46" customFormat="1">
      <c r="A59" s="1" t="s">
        <v>300</v>
      </c>
      <c r="B59" s="3"/>
      <c r="C59" s="482" t="s">
        <v>301</v>
      </c>
      <c r="D59" s="483"/>
      <c r="E59" s="483"/>
      <c r="F59" s="483"/>
      <c r="G59" s="483"/>
      <c r="H59" s="483"/>
      <c r="I59" s="483"/>
      <c r="J59" s="483"/>
      <c r="K59" s="483"/>
      <c r="L59" s="484"/>
      <c r="M59" s="181">
        <v>135513</v>
      </c>
      <c r="N59" s="182"/>
      <c r="Q59" s="46">
        <f>IF(AND(Q36="-",Q50="-",Q58="-"),"-",SUM(Q36,Q50,Q58))</f>
        <v>179072778</v>
      </c>
      <c r="Z59" s="221"/>
    </row>
    <row r="60" spans="1:26" s="46" customFormat="1" ht="14.25" thickBot="1">
      <c r="A60" s="1" t="s">
        <v>302</v>
      </c>
      <c r="B60" s="3"/>
      <c r="C60" s="460" t="s">
        <v>303</v>
      </c>
      <c r="D60" s="461"/>
      <c r="E60" s="461"/>
      <c r="F60" s="461"/>
      <c r="G60" s="461"/>
      <c r="H60" s="461"/>
      <c r="I60" s="461"/>
      <c r="J60" s="461"/>
      <c r="K60" s="461"/>
      <c r="L60" s="462"/>
      <c r="M60" s="181">
        <v>466490</v>
      </c>
      <c r="N60" s="182"/>
      <c r="Q60" s="46">
        <v>297897511</v>
      </c>
      <c r="Z60" s="221"/>
    </row>
    <row r="61" spans="1:26" s="46" customFormat="1" ht="14.25" hidden="1" thickBot="1">
      <c r="A61" s="1">
        <v>4435000</v>
      </c>
      <c r="B61" s="3"/>
      <c r="C61" s="463" t="s">
        <v>221</v>
      </c>
      <c r="D61" s="464"/>
      <c r="E61" s="464"/>
      <c r="F61" s="464"/>
      <c r="G61" s="464"/>
      <c r="H61" s="464"/>
      <c r="I61" s="464"/>
      <c r="J61" s="464"/>
      <c r="K61" s="464"/>
      <c r="L61" s="465"/>
      <c r="M61" s="189" t="s">
        <v>550</v>
      </c>
      <c r="N61" s="182"/>
      <c r="Q61" s="46" t="s">
        <v>550</v>
      </c>
      <c r="Z61" s="221"/>
    </row>
    <row r="62" spans="1:26" s="46" customFormat="1" ht="14.25" thickBot="1">
      <c r="A62" s="1" t="s">
        <v>304</v>
      </c>
      <c r="B62" s="3"/>
      <c r="C62" s="466" t="s">
        <v>305</v>
      </c>
      <c r="D62" s="467"/>
      <c r="E62" s="467"/>
      <c r="F62" s="467"/>
      <c r="G62" s="467"/>
      <c r="H62" s="467"/>
      <c r="I62" s="467"/>
      <c r="J62" s="467"/>
      <c r="K62" s="467"/>
      <c r="L62" s="468"/>
      <c r="M62" s="190">
        <v>602002</v>
      </c>
      <c r="N62" s="191" t="s">
        <v>355</v>
      </c>
      <c r="Q62" s="46">
        <f>IF(COUNTIF(Q59:Q61,"-")=COUNTA(Q59:Q61),"-",SUM(Q59:Q61))</f>
        <v>476970289</v>
      </c>
      <c r="Z62" s="221"/>
    </row>
    <row r="63" spans="1:26" s="46" customFormat="1" ht="14.25" thickBot="1">
      <c r="A63" s="1"/>
      <c r="B63" s="3"/>
      <c r="C63" s="192"/>
      <c r="D63" s="192"/>
      <c r="E63" s="192"/>
      <c r="F63" s="192"/>
      <c r="G63" s="192"/>
      <c r="H63" s="192"/>
      <c r="I63" s="192"/>
      <c r="J63" s="192"/>
      <c r="K63" s="192"/>
      <c r="L63" s="192"/>
      <c r="M63" s="193"/>
      <c r="N63" s="194"/>
      <c r="Z63" s="221"/>
    </row>
    <row r="64" spans="1:26" s="46" customFormat="1">
      <c r="A64" s="1" t="s">
        <v>306</v>
      </c>
      <c r="B64" s="3"/>
      <c r="C64" s="195" t="s">
        <v>307</v>
      </c>
      <c r="D64" s="196"/>
      <c r="E64" s="196"/>
      <c r="F64" s="196"/>
      <c r="G64" s="196"/>
      <c r="H64" s="196"/>
      <c r="I64" s="196"/>
      <c r="J64" s="196"/>
      <c r="K64" s="196"/>
      <c r="L64" s="196"/>
      <c r="M64" s="197">
        <v>10927</v>
      </c>
      <c r="N64" s="198"/>
      <c r="Q64" s="46">
        <v>10593300</v>
      </c>
      <c r="Z64" s="221"/>
    </row>
    <row r="65" spans="1:26" s="46" customFormat="1">
      <c r="A65" s="1" t="s">
        <v>308</v>
      </c>
      <c r="B65" s="3"/>
      <c r="C65" s="230" t="s">
        <v>309</v>
      </c>
      <c r="D65" s="231"/>
      <c r="E65" s="231"/>
      <c r="F65" s="231"/>
      <c r="G65" s="231"/>
      <c r="H65" s="231"/>
      <c r="I65" s="231"/>
      <c r="J65" s="231"/>
      <c r="K65" s="231"/>
      <c r="L65" s="231"/>
      <c r="M65" s="181">
        <v>5558</v>
      </c>
      <c r="N65" s="182"/>
      <c r="Q65" s="46">
        <v>1138598</v>
      </c>
      <c r="Z65" s="221"/>
    </row>
    <row r="66" spans="1:26" s="46" customFormat="1" ht="14.25" thickBot="1">
      <c r="A66" s="1" t="s">
        <v>310</v>
      </c>
      <c r="B66" s="3"/>
      <c r="C66" s="201" t="s">
        <v>311</v>
      </c>
      <c r="D66" s="202"/>
      <c r="E66" s="202"/>
      <c r="F66" s="202"/>
      <c r="G66" s="202"/>
      <c r="H66" s="202"/>
      <c r="I66" s="202"/>
      <c r="J66" s="202"/>
      <c r="K66" s="202"/>
      <c r="L66" s="202"/>
      <c r="M66" s="203">
        <v>16485</v>
      </c>
      <c r="N66" s="204"/>
      <c r="Q66" s="46">
        <f>IF(COUNTIF(Q64:Q65,"-")=COUNTA(Q64:Q65),"-",SUM(Q64:Q65))</f>
        <v>11731898</v>
      </c>
      <c r="Z66" s="221"/>
    </row>
    <row r="67" spans="1:26" s="46" customFormat="1" ht="14.25" thickBot="1">
      <c r="A67" s="1" t="s">
        <v>312</v>
      </c>
      <c r="B67" s="3"/>
      <c r="C67" s="205" t="s">
        <v>313</v>
      </c>
      <c r="D67" s="206"/>
      <c r="E67" s="207"/>
      <c r="F67" s="208"/>
      <c r="G67" s="208"/>
      <c r="H67" s="208"/>
      <c r="I67" s="208"/>
      <c r="J67" s="206"/>
      <c r="K67" s="206"/>
      <c r="L67" s="206"/>
      <c r="M67" s="190">
        <v>618487</v>
      </c>
      <c r="N67" s="191"/>
      <c r="Q67" s="46">
        <f>IF(AND(Q62="-",Q66="-"),"-",SUM(Q62,Q66))</f>
        <v>488702187</v>
      </c>
      <c r="Z67" s="221"/>
    </row>
    <row r="68" spans="1:26" s="46" customFormat="1" ht="6.75" customHeight="1">
      <c r="A68" s="1"/>
      <c r="B68" s="3"/>
      <c r="C68" s="153"/>
      <c r="D68" s="153"/>
      <c r="E68" s="209"/>
      <c r="F68" s="210"/>
      <c r="G68" s="210"/>
      <c r="H68" s="210"/>
      <c r="I68" s="211"/>
      <c r="J68" s="212"/>
      <c r="K68" s="212"/>
      <c r="L68" s="212"/>
      <c r="M68" s="3"/>
      <c r="N68" s="3"/>
    </row>
    <row r="69" spans="1:26" s="46" customFormat="1">
      <c r="A69" s="1"/>
      <c r="B69" s="3"/>
      <c r="C69" s="153"/>
      <c r="D69" s="213" t="s">
        <v>323</v>
      </c>
      <c r="E69" s="209"/>
      <c r="F69" s="210"/>
      <c r="G69" s="210"/>
      <c r="H69" s="210"/>
      <c r="I69" s="214"/>
      <c r="J69" s="212"/>
      <c r="K69" s="212"/>
      <c r="L69" s="212"/>
      <c r="M69" s="3"/>
      <c r="N69" s="3"/>
    </row>
  </sheetData>
  <mergeCells count="9">
    <mergeCell ref="C60:L60"/>
    <mergeCell ref="C61:L61"/>
    <mergeCell ref="C62:L62"/>
    <mergeCell ref="C9:N9"/>
    <mergeCell ref="C10:N10"/>
    <mergeCell ref="C11:N11"/>
    <mergeCell ref="C13:L14"/>
    <mergeCell ref="M13:N14"/>
    <mergeCell ref="C59:L59"/>
  </mergeCells>
  <phoneticPr fontId="10"/>
  <pageMargins left="0.7" right="0.7" top="0.39370078740157477" bottom="0.39370078740157477" header="0.51181102362204722" footer="0.51181102362204722"/>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AA26" sqref="AA26"/>
    </sheetView>
  </sheetViews>
  <sheetFormatPr defaultRowHeight="13.5"/>
  <sheetData/>
  <phoneticPr fontId="10"/>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Normal="100" workbookViewId="0">
      <selection activeCell="K31" sqref="K31:L31"/>
    </sheetView>
  </sheetViews>
  <sheetFormatPr defaultRowHeight="13.5"/>
  <cols>
    <col min="1" max="1" width="9" style="215" customWidth="1"/>
  </cols>
  <sheetData>
    <row r="1" spans="1:12">
      <c r="A1" s="502"/>
      <c r="B1" s="502"/>
      <c r="C1" s="502"/>
      <c r="D1" s="502"/>
      <c r="E1" s="502"/>
      <c r="F1" s="502"/>
      <c r="G1" s="502"/>
      <c r="H1" s="502"/>
      <c r="I1" s="502"/>
      <c r="J1" s="502"/>
      <c r="K1" s="502"/>
      <c r="L1" s="502"/>
    </row>
    <row r="2" spans="1:12" ht="13.5" customHeight="1">
      <c r="A2" s="503" t="s">
        <v>340</v>
      </c>
      <c r="B2" s="503"/>
      <c r="C2" s="503"/>
      <c r="D2" s="503"/>
      <c r="E2" s="503"/>
      <c r="F2" s="503"/>
      <c r="G2" s="503"/>
      <c r="H2" s="503"/>
      <c r="I2" s="503"/>
      <c r="J2" s="503"/>
      <c r="K2" s="503"/>
      <c r="L2" s="503"/>
    </row>
    <row r="3" spans="1:12" ht="13.5" customHeight="1">
      <c r="A3" s="504" t="s">
        <v>341</v>
      </c>
      <c r="B3" s="504"/>
      <c r="C3" s="504"/>
      <c r="D3" s="504"/>
      <c r="E3" s="504"/>
      <c r="F3" s="504"/>
      <c r="G3" s="504"/>
      <c r="H3" s="504"/>
      <c r="I3" s="504"/>
      <c r="J3" s="504"/>
      <c r="K3" s="504"/>
      <c r="L3" s="504"/>
    </row>
    <row r="4" spans="1:12" ht="162" customHeight="1">
      <c r="A4" s="505" t="s">
        <v>484</v>
      </c>
      <c r="B4" s="505"/>
      <c r="C4" s="505"/>
      <c r="D4" s="505"/>
      <c r="E4" s="505"/>
      <c r="F4" s="505"/>
      <c r="G4" s="505"/>
      <c r="H4" s="505"/>
      <c r="I4" s="505"/>
      <c r="J4" s="505"/>
      <c r="K4" s="505"/>
      <c r="L4" s="505"/>
    </row>
    <row r="5" spans="1:12" ht="13.5" customHeight="1">
      <c r="A5" s="504" t="s">
        <v>342</v>
      </c>
      <c r="B5" s="504"/>
      <c r="C5" s="504"/>
      <c r="D5" s="504"/>
      <c r="E5" s="504"/>
      <c r="F5" s="504"/>
      <c r="G5" s="504"/>
      <c r="H5" s="504"/>
      <c r="I5" s="504"/>
      <c r="J5" s="504"/>
      <c r="K5" s="504"/>
      <c r="L5" s="504"/>
    </row>
    <row r="6" spans="1:12" ht="40.5" customHeight="1">
      <c r="A6" s="505" t="s">
        <v>485</v>
      </c>
      <c r="B6" s="505"/>
      <c r="C6" s="505"/>
      <c r="D6" s="505"/>
      <c r="E6" s="505"/>
      <c r="F6" s="505"/>
      <c r="G6" s="505"/>
      <c r="H6" s="505"/>
      <c r="I6" s="505"/>
      <c r="J6" s="505"/>
      <c r="K6" s="505"/>
      <c r="L6" s="505"/>
    </row>
    <row r="7" spans="1:12" ht="13.5" customHeight="1">
      <c r="A7" s="504" t="s">
        <v>343</v>
      </c>
      <c r="B7" s="504"/>
      <c r="C7" s="504"/>
      <c r="D7" s="504"/>
      <c r="E7" s="504"/>
      <c r="F7" s="504"/>
      <c r="G7" s="504"/>
      <c r="H7" s="504"/>
      <c r="I7" s="504"/>
      <c r="J7" s="504"/>
      <c r="K7" s="504"/>
      <c r="L7" s="504"/>
    </row>
    <row r="8" spans="1:12" ht="175.5" customHeight="1">
      <c r="A8" s="505" t="s">
        <v>486</v>
      </c>
      <c r="B8" s="505"/>
      <c r="C8" s="505"/>
      <c r="D8" s="505"/>
      <c r="E8" s="505"/>
      <c r="F8" s="505"/>
      <c r="G8" s="505"/>
      <c r="H8" s="505"/>
      <c r="I8" s="505"/>
      <c r="J8" s="505"/>
      <c r="K8" s="505"/>
      <c r="L8" s="505"/>
    </row>
    <row r="9" spans="1:12" ht="13.5" customHeight="1">
      <c r="A9" s="504" t="s">
        <v>344</v>
      </c>
      <c r="B9" s="504"/>
      <c r="C9" s="504"/>
      <c r="D9" s="504"/>
      <c r="E9" s="504"/>
      <c r="F9" s="504"/>
      <c r="G9" s="504"/>
      <c r="H9" s="504"/>
      <c r="I9" s="504"/>
      <c r="J9" s="504"/>
      <c r="K9" s="504"/>
      <c r="L9" s="504"/>
    </row>
    <row r="10" spans="1:12" ht="135" customHeight="1">
      <c r="A10" s="505" t="s">
        <v>553</v>
      </c>
      <c r="B10" s="505"/>
      <c r="C10" s="505"/>
      <c r="D10" s="505"/>
      <c r="E10" s="505"/>
      <c r="F10" s="505"/>
      <c r="G10" s="505"/>
      <c r="H10" s="505"/>
      <c r="I10" s="505"/>
      <c r="J10" s="505"/>
      <c r="K10" s="505"/>
      <c r="L10" s="505"/>
    </row>
    <row r="11" spans="1:12">
      <c r="A11" s="504"/>
      <c r="B11" s="504"/>
      <c r="C11" s="504"/>
      <c r="D11" s="504"/>
      <c r="E11" s="504"/>
      <c r="F11" s="504"/>
      <c r="G11" s="504"/>
      <c r="H11" s="504"/>
      <c r="I11" s="504"/>
      <c r="J11" s="504"/>
      <c r="K11" s="504"/>
      <c r="L11" s="504"/>
    </row>
    <row r="12" spans="1:12">
      <c r="A12" s="505"/>
      <c r="B12" s="505"/>
      <c r="C12" s="505"/>
      <c r="D12" s="505"/>
      <c r="E12" s="505"/>
      <c r="F12" s="505"/>
      <c r="G12" s="505"/>
      <c r="H12" s="505"/>
      <c r="I12" s="505"/>
      <c r="J12" s="505"/>
      <c r="K12" s="505"/>
      <c r="L12" s="505"/>
    </row>
    <row r="13" spans="1:12" ht="13.5" customHeight="1">
      <c r="A13" s="504" t="s">
        <v>488</v>
      </c>
      <c r="B13" s="504"/>
      <c r="C13" s="504"/>
      <c r="D13" s="504"/>
      <c r="E13" s="504"/>
      <c r="F13" s="504"/>
      <c r="G13" s="504"/>
      <c r="H13" s="504"/>
      <c r="I13" s="504"/>
      <c r="J13" s="504"/>
      <c r="K13" s="504"/>
      <c r="L13" s="504"/>
    </row>
    <row r="14" spans="1:12" ht="52.5" customHeight="1">
      <c r="A14" s="505" t="s">
        <v>489</v>
      </c>
      <c r="B14" s="505"/>
      <c r="C14" s="505"/>
      <c r="D14" s="505"/>
      <c r="E14" s="505"/>
      <c r="F14" s="505"/>
      <c r="G14" s="505"/>
      <c r="H14" s="505"/>
      <c r="I14" s="505"/>
      <c r="J14" s="505"/>
      <c r="K14" s="505"/>
      <c r="L14" s="505"/>
    </row>
    <row r="15" spans="1:12" ht="13.5" customHeight="1">
      <c r="A15" s="504" t="s">
        <v>490</v>
      </c>
      <c r="B15" s="504"/>
      <c r="C15" s="504"/>
      <c r="D15" s="504"/>
      <c r="E15" s="504"/>
      <c r="F15" s="504"/>
      <c r="G15" s="504"/>
      <c r="H15" s="504"/>
      <c r="I15" s="504"/>
      <c r="J15" s="504"/>
      <c r="K15" s="504"/>
      <c r="L15" s="504"/>
    </row>
    <row r="16" spans="1:12" ht="40.5" customHeight="1">
      <c r="A16" s="505" t="s">
        <v>491</v>
      </c>
      <c r="B16" s="505"/>
      <c r="C16" s="505"/>
      <c r="D16" s="505"/>
      <c r="E16" s="505"/>
      <c r="F16" s="505"/>
      <c r="G16" s="505"/>
      <c r="H16" s="505"/>
      <c r="I16" s="505"/>
      <c r="J16" s="505"/>
      <c r="K16" s="505"/>
      <c r="L16" s="505"/>
    </row>
    <row r="17" spans="1:12">
      <c r="A17" s="505"/>
      <c r="B17" s="505"/>
      <c r="C17" s="505"/>
      <c r="D17" s="505"/>
      <c r="E17" s="505"/>
      <c r="F17" s="505"/>
      <c r="G17" s="505"/>
      <c r="H17" s="505"/>
      <c r="I17" s="505"/>
      <c r="J17" s="505"/>
      <c r="K17" s="505"/>
      <c r="L17" s="505"/>
    </row>
    <row r="18" spans="1:12" ht="13.5" customHeight="1">
      <c r="A18" s="504" t="s">
        <v>492</v>
      </c>
      <c r="B18" s="504"/>
      <c r="C18" s="504"/>
      <c r="D18" s="504"/>
      <c r="E18" s="504"/>
      <c r="F18" s="504"/>
      <c r="G18" s="504"/>
      <c r="H18" s="504"/>
      <c r="I18" s="504"/>
      <c r="J18" s="504"/>
      <c r="K18" s="504"/>
      <c r="L18" s="504"/>
    </row>
    <row r="19" spans="1:12" ht="63" customHeight="1">
      <c r="A19" s="505" t="s">
        <v>575</v>
      </c>
      <c r="B19" s="505"/>
      <c r="C19" s="505"/>
      <c r="D19" s="505"/>
      <c r="E19" s="505"/>
      <c r="F19" s="505"/>
      <c r="G19" s="505"/>
      <c r="H19" s="505"/>
      <c r="I19" s="505"/>
      <c r="J19" s="505"/>
      <c r="K19" s="505"/>
      <c r="L19" s="505"/>
    </row>
    <row r="20" spans="1:12" ht="49.5" customHeight="1">
      <c r="A20" s="505" t="s">
        <v>493</v>
      </c>
      <c r="B20" s="505"/>
      <c r="C20" s="505"/>
      <c r="D20" s="505"/>
      <c r="E20" s="505"/>
      <c r="F20" s="505"/>
      <c r="G20" s="505"/>
      <c r="H20" s="505"/>
      <c r="I20" s="505"/>
      <c r="J20" s="505"/>
      <c r="K20" s="505"/>
      <c r="L20" s="505"/>
    </row>
    <row r="21" spans="1:12">
      <c r="A21" s="502"/>
      <c r="B21" s="502"/>
      <c r="C21" s="502"/>
      <c r="D21" s="502"/>
      <c r="E21" s="502"/>
      <c r="F21" s="502"/>
      <c r="G21" s="502"/>
      <c r="H21" s="502"/>
      <c r="I21" s="502"/>
      <c r="J21" s="502"/>
      <c r="K21" s="502"/>
      <c r="L21" s="502"/>
    </row>
    <row r="22" spans="1:12">
      <c r="A22" s="502"/>
      <c r="B22" s="502"/>
      <c r="C22" s="502"/>
      <c r="D22" s="502"/>
      <c r="E22" s="502"/>
      <c r="F22" s="502"/>
      <c r="G22" s="502"/>
      <c r="H22" s="502"/>
      <c r="I22" s="502"/>
      <c r="J22" s="502"/>
      <c r="K22" s="502"/>
      <c r="L22" s="502"/>
    </row>
    <row r="23" spans="1:12" ht="13.5" customHeight="1">
      <c r="A23" s="503" t="s">
        <v>554</v>
      </c>
      <c r="B23" s="503"/>
      <c r="C23" s="503"/>
      <c r="D23" s="503"/>
      <c r="E23" s="503"/>
      <c r="F23" s="503"/>
      <c r="G23" s="503"/>
      <c r="H23" s="503"/>
      <c r="I23" s="503"/>
      <c r="J23" s="503"/>
      <c r="K23" s="503"/>
      <c r="L23" s="503"/>
    </row>
    <row r="24" spans="1:12" ht="13.5" customHeight="1">
      <c r="A24" s="503" t="s">
        <v>555</v>
      </c>
      <c r="B24" s="503"/>
      <c r="C24" s="503"/>
      <c r="D24" s="503"/>
      <c r="E24" s="503"/>
      <c r="F24" s="503"/>
      <c r="G24" s="503"/>
      <c r="H24" s="503"/>
      <c r="I24" s="503"/>
      <c r="J24" s="503"/>
      <c r="K24" s="503"/>
      <c r="L24" s="503"/>
    </row>
    <row r="25" spans="1:12" ht="13.5" customHeight="1">
      <c r="A25" s="319"/>
      <c r="B25" s="535" t="s">
        <v>556</v>
      </c>
      <c r="C25" s="535"/>
      <c r="D25" s="535"/>
      <c r="E25" s="535"/>
      <c r="F25" s="535" t="s">
        <v>557</v>
      </c>
      <c r="G25" s="535"/>
      <c r="H25" s="535"/>
      <c r="I25" s="535" t="s">
        <v>558</v>
      </c>
      <c r="J25" s="535"/>
      <c r="K25" s="535" t="s">
        <v>559</v>
      </c>
      <c r="L25" s="535"/>
    </row>
    <row r="26" spans="1:12" ht="13.5" customHeight="1">
      <c r="A26" s="319"/>
      <c r="B26" s="533" t="s">
        <v>560</v>
      </c>
      <c r="C26" s="533"/>
      <c r="D26" s="533"/>
      <c r="E26" s="533"/>
      <c r="F26" s="533" t="s">
        <v>561</v>
      </c>
      <c r="G26" s="533"/>
      <c r="H26" s="533"/>
      <c r="I26" s="533" t="s">
        <v>562</v>
      </c>
      <c r="J26" s="533"/>
      <c r="K26" s="534">
        <v>3.0999999999999999E-3</v>
      </c>
      <c r="L26" s="534"/>
    </row>
    <row r="27" spans="1:12" ht="13.5" customHeight="1">
      <c r="A27" s="319"/>
      <c r="B27" s="533" t="s">
        <v>563</v>
      </c>
      <c r="C27" s="533"/>
      <c r="D27" s="533"/>
      <c r="E27" s="533"/>
      <c r="F27" s="533" t="s">
        <v>561</v>
      </c>
      <c r="G27" s="533"/>
      <c r="H27" s="533"/>
      <c r="I27" s="533" t="s">
        <v>562</v>
      </c>
      <c r="J27" s="533"/>
      <c r="K27" s="534">
        <v>2.8570000000000002E-2</v>
      </c>
      <c r="L27" s="534"/>
    </row>
    <row r="28" spans="1:12" ht="13.5" customHeight="1">
      <c r="A28" s="319"/>
      <c r="B28" s="533" t="s">
        <v>564</v>
      </c>
      <c r="C28" s="533"/>
      <c r="D28" s="533"/>
      <c r="E28" s="533"/>
      <c r="F28" s="533" t="s">
        <v>561</v>
      </c>
      <c r="G28" s="533"/>
      <c r="H28" s="533"/>
      <c r="I28" s="533" t="s">
        <v>562</v>
      </c>
      <c r="J28" s="533"/>
      <c r="K28" s="533" t="s">
        <v>565</v>
      </c>
      <c r="L28" s="533"/>
    </row>
    <row r="29" spans="1:12" ht="13.5" customHeight="1">
      <c r="A29" s="319"/>
      <c r="B29" s="533" t="s">
        <v>566</v>
      </c>
      <c r="C29" s="533"/>
      <c r="D29" s="533"/>
      <c r="E29" s="533"/>
      <c r="F29" s="533" t="s">
        <v>561</v>
      </c>
      <c r="G29" s="533"/>
      <c r="H29" s="533"/>
      <c r="I29" s="533" t="s">
        <v>562</v>
      </c>
      <c r="J29" s="533"/>
      <c r="K29" s="534">
        <v>7.3499999999999996E-2</v>
      </c>
      <c r="L29" s="534"/>
    </row>
    <row r="30" spans="1:12" ht="13.5" customHeight="1">
      <c r="A30" s="319"/>
      <c r="B30" s="533" t="s">
        <v>567</v>
      </c>
      <c r="C30" s="533"/>
      <c r="D30" s="533"/>
      <c r="E30" s="533"/>
      <c r="F30" s="533" t="s">
        <v>561</v>
      </c>
      <c r="G30" s="533"/>
      <c r="H30" s="533"/>
      <c r="I30" s="533" t="s">
        <v>562</v>
      </c>
      <c r="J30" s="533"/>
      <c r="K30" s="533" t="s">
        <v>568</v>
      </c>
      <c r="L30" s="533"/>
    </row>
    <row r="31" spans="1:12" ht="13.5" customHeight="1">
      <c r="A31" s="319"/>
      <c r="B31" s="533" t="s">
        <v>569</v>
      </c>
      <c r="C31" s="533"/>
      <c r="D31" s="533"/>
      <c r="E31" s="533"/>
      <c r="F31" s="533" t="s">
        <v>570</v>
      </c>
      <c r="G31" s="533"/>
      <c r="H31" s="533"/>
      <c r="I31" s="533" t="s">
        <v>571</v>
      </c>
      <c r="J31" s="533"/>
      <c r="K31" s="533"/>
      <c r="L31" s="533"/>
    </row>
    <row r="32" spans="1:12" ht="13.5" customHeight="1">
      <c r="A32" s="503" t="s">
        <v>572</v>
      </c>
      <c r="B32" s="503"/>
      <c r="C32" s="503"/>
      <c r="D32" s="503"/>
      <c r="E32" s="503"/>
      <c r="F32" s="503"/>
      <c r="G32" s="503"/>
      <c r="H32" s="503"/>
      <c r="I32" s="503"/>
      <c r="J32" s="503"/>
      <c r="K32" s="503"/>
      <c r="L32" s="503"/>
    </row>
    <row r="33" spans="1:12" ht="13.5" customHeight="1">
      <c r="A33" s="503" t="s">
        <v>573</v>
      </c>
      <c r="B33" s="503"/>
      <c r="C33" s="503"/>
      <c r="D33" s="503"/>
      <c r="E33" s="503"/>
      <c r="F33" s="503"/>
      <c r="G33" s="503"/>
      <c r="H33" s="503"/>
      <c r="I33" s="503"/>
      <c r="J33" s="503"/>
      <c r="K33" s="503"/>
      <c r="L33" s="503"/>
    </row>
    <row r="34" spans="1:12" ht="13.5" customHeight="1">
      <c r="A34" s="319"/>
      <c r="B34" s="319"/>
      <c r="C34" s="319"/>
      <c r="D34" s="319"/>
      <c r="E34" s="319"/>
      <c r="F34" s="319"/>
      <c r="G34" s="319"/>
      <c r="H34" s="319"/>
      <c r="I34" s="319"/>
      <c r="J34" s="319"/>
      <c r="K34" s="319"/>
      <c r="L34" s="319"/>
    </row>
    <row r="35" spans="1:12" ht="40.5" customHeight="1">
      <c r="A35" s="504" t="s">
        <v>495</v>
      </c>
      <c r="B35" s="504"/>
      <c r="C35" s="504"/>
      <c r="D35" s="504"/>
      <c r="E35" s="504"/>
      <c r="F35" s="504"/>
      <c r="G35" s="504"/>
      <c r="H35" s="504"/>
      <c r="I35" s="504"/>
      <c r="J35" s="504"/>
      <c r="K35" s="504"/>
      <c r="L35" s="504"/>
    </row>
    <row r="36" spans="1:12" ht="67.5" customHeight="1">
      <c r="A36" s="505" t="s">
        <v>574</v>
      </c>
      <c r="B36" s="505"/>
      <c r="C36" s="505"/>
      <c r="D36" s="505"/>
      <c r="E36" s="505"/>
      <c r="F36" s="505"/>
      <c r="G36" s="505"/>
      <c r="H36" s="505"/>
      <c r="I36" s="505"/>
      <c r="J36" s="505"/>
      <c r="K36" s="505"/>
      <c r="L36" s="505"/>
    </row>
    <row r="37" spans="1:12" ht="27" customHeight="1">
      <c r="A37" s="504" t="s">
        <v>497</v>
      </c>
      <c r="B37" s="504"/>
      <c r="C37" s="504"/>
      <c r="D37" s="504"/>
      <c r="E37" s="504"/>
      <c r="F37" s="504"/>
      <c r="G37" s="504"/>
      <c r="H37" s="504"/>
      <c r="I37" s="504"/>
      <c r="J37" s="504"/>
      <c r="K37" s="504"/>
      <c r="L37" s="504"/>
    </row>
    <row r="38" spans="1:12" ht="13.5" customHeight="1">
      <c r="A38" s="505" t="s">
        <v>498</v>
      </c>
      <c r="B38" s="505"/>
      <c r="C38" s="505"/>
      <c r="D38" s="505"/>
      <c r="E38" s="505"/>
      <c r="F38" s="505"/>
      <c r="G38" s="505"/>
      <c r="H38" s="505"/>
      <c r="I38" s="505"/>
      <c r="J38" s="505"/>
      <c r="K38" s="505"/>
      <c r="L38" s="505"/>
    </row>
    <row r="39" spans="1:12">
      <c r="A39" s="505"/>
      <c r="B39" s="505"/>
      <c r="C39" s="505"/>
      <c r="D39" s="505"/>
      <c r="E39" s="505"/>
      <c r="F39" s="505"/>
      <c r="G39" s="505"/>
      <c r="H39" s="505"/>
      <c r="I39" s="505"/>
      <c r="J39" s="505"/>
      <c r="K39" s="505"/>
      <c r="L39" s="505"/>
    </row>
  </sheetData>
  <mergeCells count="59">
    <mergeCell ref="A6:L6"/>
    <mergeCell ref="A7:L7"/>
    <mergeCell ref="A8:L8"/>
    <mergeCell ref="A9:L9"/>
    <mergeCell ref="A1:L1"/>
    <mergeCell ref="A2:L2"/>
    <mergeCell ref="A3:L3"/>
    <mergeCell ref="A4:L4"/>
    <mergeCell ref="A5:L5"/>
    <mergeCell ref="A10:L10"/>
    <mergeCell ref="A11:L11"/>
    <mergeCell ref="A24:L24"/>
    <mergeCell ref="A13:L13"/>
    <mergeCell ref="A14:L14"/>
    <mergeCell ref="A15:L15"/>
    <mergeCell ref="A16:L16"/>
    <mergeCell ref="A17:L17"/>
    <mergeCell ref="A18:L18"/>
    <mergeCell ref="A19:L19"/>
    <mergeCell ref="A12:L12"/>
    <mergeCell ref="A20:L20"/>
    <mergeCell ref="A21:L21"/>
    <mergeCell ref="A22:L22"/>
    <mergeCell ref="A23:L23"/>
    <mergeCell ref="B25:E25"/>
    <mergeCell ref="F25:H25"/>
    <mergeCell ref="I25:J25"/>
    <mergeCell ref="K25:L25"/>
    <mergeCell ref="B26:E26"/>
    <mergeCell ref="F26:H26"/>
    <mergeCell ref="I26:J26"/>
    <mergeCell ref="K26:L26"/>
    <mergeCell ref="B27:E27"/>
    <mergeCell ref="F27:H27"/>
    <mergeCell ref="I27:J27"/>
    <mergeCell ref="K27:L27"/>
    <mergeCell ref="B28:E28"/>
    <mergeCell ref="F28:H28"/>
    <mergeCell ref="I28:J28"/>
    <mergeCell ref="K28:L28"/>
    <mergeCell ref="A33:L33"/>
    <mergeCell ref="B29:E29"/>
    <mergeCell ref="F29:H29"/>
    <mergeCell ref="I29:J29"/>
    <mergeCell ref="K29:L29"/>
    <mergeCell ref="B30:E30"/>
    <mergeCell ref="A39:L39"/>
    <mergeCell ref="F30:H30"/>
    <mergeCell ref="I30:J30"/>
    <mergeCell ref="K30:L30"/>
    <mergeCell ref="B31:E31"/>
    <mergeCell ref="F31:H31"/>
    <mergeCell ref="I31:J31"/>
    <mergeCell ref="K31:L31"/>
    <mergeCell ref="A32:L32"/>
    <mergeCell ref="A35:L35"/>
    <mergeCell ref="A36:L36"/>
    <mergeCell ref="A37:L37"/>
    <mergeCell ref="A38:L38"/>
  </mergeCells>
  <phoneticPr fontId="10"/>
  <pageMargins left="0.7" right="0.7" top="0.39370078740157477" bottom="0.39370078740157477" header="0.51181102362204722" footer="0.51181102362204722"/>
  <pageSetup paperSize="9" scale="82" fitToHeight="0" orientation="portrait" r:id="rId1"/>
  <rowBreaks count="1" manualBreakCount="1">
    <brk id="3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opLeftCell="C52" zoomScale="85" zoomScaleNormal="85" zoomScaleSheetLayoutView="85" workbookViewId="0"/>
  </sheetViews>
  <sheetFormatPr defaultColWidth="9" defaultRowHeight="12.7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1">
      <c r="D1" s="9" t="s">
        <v>333</v>
      </c>
    </row>
    <row r="2" spans="1:31">
      <c r="D2" s="9" t="s">
        <v>334</v>
      </c>
    </row>
    <row r="3" spans="1:31">
      <c r="D3" s="9" t="s">
        <v>335</v>
      </c>
    </row>
    <row r="4" spans="1:31">
      <c r="D4" s="9" t="s">
        <v>336</v>
      </c>
    </row>
    <row r="5" spans="1:31">
      <c r="D5" s="9" t="s">
        <v>337</v>
      </c>
    </row>
    <row r="6" spans="1:31">
      <c r="D6" s="9" t="s">
        <v>338</v>
      </c>
    </row>
    <row r="7" spans="1:31">
      <c r="D7" s="9" t="s">
        <v>339</v>
      </c>
    </row>
    <row r="8" spans="1:31" s="6" customFormat="1" ht="13.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c r="C9" s="8"/>
      <c r="D9" s="416" t="s">
        <v>361</v>
      </c>
      <c r="E9" s="416"/>
      <c r="F9" s="416"/>
      <c r="G9" s="416"/>
      <c r="H9" s="416"/>
      <c r="I9" s="416"/>
      <c r="J9" s="416"/>
      <c r="K9" s="416"/>
      <c r="L9" s="416"/>
      <c r="M9" s="416"/>
      <c r="N9" s="416"/>
      <c r="O9" s="416"/>
      <c r="P9" s="416"/>
      <c r="Q9" s="416"/>
      <c r="R9" s="416"/>
      <c r="S9" s="416"/>
      <c r="T9" s="416"/>
      <c r="U9" s="416"/>
      <c r="V9" s="416"/>
      <c r="W9" s="416"/>
      <c r="X9" s="416"/>
      <c r="Y9" s="416"/>
      <c r="Z9" s="416"/>
      <c r="AA9" s="416"/>
    </row>
    <row r="10" spans="1:31" ht="21" customHeight="1">
      <c r="D10" s="417" t="s">
        <v>362</v>
      </c>
      <c r="E10" s="417"/>
      <c r="F10" s="417"/>
      <c r="G10" s="417"/>
      <c r="H10" s="417"/>
      <c r="I10" s="417"/>
      <c r="J10" s="417"/>
      <c r="K10" s="417"/>
      <c r="L10" s="417"/>
      <c r="M10" s="417"/>
      <c r="N10" s="417"/>
      <c r="O10" s="417"/>
      <c r="P10" s="417"/>
      <c r="Q10" s="417"/>
      <c r="R10" s="417"/>
      <c r="S10" s="417"/>
      <c r="T10" s="417"/>
      <c r="U10" s="417"/>
      <c r="V10" s="417"/>
      <c r="W10" s="417"/>
      <c r="X10" s="417"/>
      <c r="Y10" s="417"/>
      <c r="Z10" s="417"/>
      <c r="AA10" s="417"/>
    </row>
    <row r="11" spans="1:31" s="11" customFormat="1" ht="16.5" customHeight="1" thickBot="1">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345</v>
      </c>
      <c r="AB11" s="13"/>
    </row>
    <row r="12" spans="1:31" s="16" customFormat="1" ht="14.25" customHeight="1" thickBot="1">
      <c r="A12" s="15" t="s">
        <v>314</v>
      </c>
      <c r="B12" s="15" t="s">
        <v>315</v>
      </c>
      <c r="D12" s="413" t="s">
        <v>0</v>
      </c>
      <c r="E12" s="414"/>
      <c r="F12" s="414"/>
      <c r="G12" s="414"/>
      <c r="H12" s="414"/>
      <c r="I12" s="414"/>
      <c r="J12" s="414"/>
      <c r="K12" s="418"/>
      <c r="L12" s="418"/>
      <c r="M12" s="418"/>
      <c r="N12" s="418"/>
      <c r="O12" s="418"/>
      <c r="P12" s="419" t="s">
        <v>316</v>
      </c>
      <c r="Q12" s="420"/>
      <c r="R12" s="414" t="s">
        <v>0</v>
      </c>
      <c r="S12" s="414"/>
      <c r="T12" s="414"/>
      <c r="U12" s="414"/>
      <c r="V12" s="414"/>
      <c r="W12" s="414"/>
      <c r="X12" s="414"/>
      <c r="Y12" s="414"/>
      <c r="Z12" s="419" t="s">
        <v>316</v>
      </c>
      <c r="AA12" s="420"/>
    </row>
    <row r="13" spans="1:31" ht="14.65" customHeight="1">
      <c r="D13" s="17" t="s">
        <v>317</v>
      </c>
      <c r="E13" s="18"/>
      <c r="F13" s="19"/>
      <c r="G13" s="20"/>
      <c r="H13" s="20"/>
      <c r="I13" s="20"/>
      <c r="J13" s="20"/>
      <c r="K13" s="18"/>
      <c r="L13" s="18"/>
      <c r="M13" s="18"/>
      <c r="N13" s="18"/>
      <c r="O13" s="18"/>
      <c r="P13" s="222"/>
      <c r="Q13" s="223"/>
      <c r="R13" s="19" t="s">
        <v>318</v>
      </c>
      <c r="S13" s="19"/>
      <c r="T13" s="19"/>
      <c r="U13" s="19"/>
      <c r="V13" s="19"/>
      <c r="W13" s="19"/>
      <c r="X13" s="19"/>
      <c r="Y13" s="18"/>
      <c r="Z13" s="21"/>
      <c r="AA13" s="22"/>
    </row>
    <row r="14" spans="1:31" ht="14.65" customHeight="1">
      <c r="A14" s="7" t="s">
        <v>3</v>
      </c>
      <c r="B14" s="7" t="s">
        <v>100</v>
      </c>
      <c r="D14" s="23"/>
      <c r="E14" s="19" t="s">
        <v>4</v>
      </c>
      <c r="F14" s="19"/>
      <c r="G14" s="19"/>
      <c r="H14" s="19"/>
      <c r="I14" s="19"/>
      <c r="J14" s="19"/>
      <c r="K14" s="18"/>
      <c r="L14" s="18"/>
      <c r="M14" s="18"/>
      <c r="N14" s="18"/>
      <c r="O14" s="18"/>
      <c r="P14" s="24">
        <v>27021211</v>
      </c>
      <c r="Q14" s="224" t="s">
        <v>355</v>
      </c>
      <c r="R14" s="19"/>
      <c r="S14" s="19" t="s">
        <v>101</v>
      </c>
      <c r="T14" s="19"/>
      <c r="U14" s="19"/>
      <c r="V14" s="19"/>
      <c r="W14" s="19"/>
      <c r="X14" s="19"/>
      <c r="Y14" s="18"/>
      <c r="Z14" s="24">
        <v>1848797</v>
      </c>
      <c r="AA14" s="25"/>
      <c r="AD14" s="9">
        <f>IF(AND(AD15="-",AD43="-",AD46="-"),"-",SUM(AD15,AD43,AD46))</f>
        <v>27021211216</v>
      </c>
      <c r="AE14" s="9">
        <f>IF(COUNTIF(AE15:AE19,"-")=COUNTA(AE15:AE19),"-",SUM(AE15:AE19))</f>
        <v>1848797250</v>
      </c>
    </row>
    <row r="15" spans="1:31" ht="14.65" customHeight="1">
      <c r="A15" s="7" t="s">
        <v>5</v>
      </c>
      <c r="B15" s="7" t="s">
        <v>102</v>
      </c>
      <c r="D15" s="23"/>
      <c r="E15" s="19"/>
      <c r="F15" s="19" t="s">
        <v>6</v>
      </c>
      <c r="G15" s="19"/>
      <c r="H15" s="19"/>
      <c r="I15" s="19"/>
      <c r="J15" s="19"/>
      <c r="K15" s="18"/>
      <c r="L15" s="18"/>
      <c r="M15" s="18"/>
      <c r="N15" s="18"/>
      <c r="O15" s="18"/>
      <c r="P15" s="24">
        <v>24280087</v>
      </c>
      <c r="Q15" s="224"/>
      <c r="R15" s="19"/>
      <c r="S15" s="19"/>
      <c r="T15" s="19" t="s">
        <v>319</v>
      </c>
      <c r="U15" s="19"/>
      <c r="V15" s="19"/>
      <c r="W15" s="19"/>
      <c r="X15" s="19"/>
      <c r="Y15" s="18"/>
      <c r="Z15" s="24">
        <v>2418478</v>
      </c>
      <c r="AA15" s="25"/>
      <c r="AD15" s="9">
        <f>IF(AND(AD16="-",AD32="-",COUNTIF(AD41:AD42,"-")=COUNTA(AD41:AD42)),"-",SUM(AD16,AD32,AD41:AD42))</f>
        <v>24280086832</v>
      </c>
      <c r="AE15" s="9">
        <v>2418478250</v>
      </c>
    </row>
    <row r="16" spans="1:31" ht="14.65" customHeight="1">
      <c r="A16" s="7" t="s">
        <v>7</v>
      </c>
      <c r="B16" s="7" t="s">
        <v>103</v>
      </c>
      <c r="D16" s="23"/>
      <c r="E16" s="19"/>
      <c r="F16" s="19"/>
      <c r="G16" s="19" t="s">
        <v>8</v>
      </c>
      <c r="H16" s="19"/>
      <c r="I16" s="19"/>
      <c r="J16" s="19"/>
      <c r="K16" s="18"/>
      <c r="L16" s="18"/>
      <c r="M16" s="18"/>
      <c r="N16" s="18"/>
      <c r="O16" s="18"/>
      <c r="P16" s="24">
        <v>9064747</v>
      </c>
      <c r="Q16" s="224"/>
      <c r="R16" s="19"/>
      <c r="S16" s="19"/>
      <c r="T16" s="19" t="s">
        <v>104</v>
      </c>
      <c r="U16" s="19"/>
      <c r="V16" s="19"/>
      <c r="W16" s="19"/>
      <c r="X16" s="19"/>
      <c r="Y16" s="18"/>
      <c r="Z16" s="24" t="s">
        <v>347</v>
      </c>
      <c r="AA16" s="25"/>
      <c r="AD16" s="9">
        <f>IF(COUNTIF(AD17:AD31,"-")=COUNTA(AD17:AD31),"-",SUM(AD17:AD31))</f>
        <v>9064746758</v>
      </c>
      <c r="AE16" s="9" t="s">
        <v>11</v>
      </c>
    </row>
    <row r="17" spans="1:31" ht="14.65" customHeight="1">
      <c r="A17" s="7" t="s">
        <v>9</v>
      </c>
      <c r="B17" s="7" t="s">
        <v>105</v>
      </c>
      <c r="D17" s="23"/>
      <c r="E17" s="19"/>
      <c r="F17" s="19"/>
      <c r="G17" s="19"/>
      <c r="H17" s="19" t="s">
        <v>10</v>
      </c>
      <c r="I17" s="19"/>
      <c r="J17" s="19"/>
      <c r="K17" s="18"/>
      <c r="L17" s="18"/>
      <c r="M17" s="18"/>
      <c r="N17" s="18"/>
      <c r="O17" s="18"/>
      <c r="P17" s="24">
        <v>2579606</v>
      </c>
      <c r="Q17" s="224"/>
      <c r="R17" s="19"/>
      <c r="S17" s="19"/>
      <c r="T17" s="19" t="s">
        <v>106</v>
      </c>
      <c r="U17" s="19"/>
      <c r="V17" s="19"/>
      <c r="W17" s="19"/>
      <c r="X17" s="19"/>
      <c r="Y17" s="18"/>
      <c r="Z17" s="24">
        <v>-569681</v>
      </c>
      <c r="AA17" s="25"/>
      <c r="AD17" s="9">
        <v>2579605667</v>
      </c>
      <c r="AE17" s="9">
        <v>-569681000</v>
      </c>
    </row>
    <row r="18" spans="1:31" ht="14.65" customHeight="1">
      <c r="A18" s="7" t="s">
        <v>12</v>
      </c>
      <c r="B18" s="7" t="s">
        <v>107</v>
      </c>
      <c r="D18" s="23"/>
      <c r="E18" s="19"/>
      <c r="F18" s="19"/>
      <c r="G18" s="19"/>
      <c r="H18" s="19" t="s">
        <v>13</v>
      </c>
      <c r="I18" s="19"/>
      <c r="J18" s="19"/>
      <c r="K18" s="18"/>
      <c r="L18" s="18"/>
      <c r="M18" s="18"/>
      <c r="N18" s="18"/>
      <c r="O18" s="18"/>
      <c r="P18" s="24">
        <v>618019</v>
      </c>
      <c r="Q18" s="224"/>
      <c r="R18" s="19"/>
      <c r="S18" s="19"/>
      <c r="T18" s="19" t="s">
        <v>108</v>
      </c>
      <c r="U18" s="19"/>
      <c r="V18" s="19"/>
      <c r="W18" s="19"/>
      <c r="X18" s="19"/>
      <c r="Y18" s="18"/>
      <c r="Z18" s="24" t="s">
        <v>346</v>
      </c>
      <c r="AA18" s="25"/>
      <c r="AD18" s="9">
        <v>618019426</v>
      </c>
      <c r="AE18" s="9" t="s">
        <v>11</v>
      </c>
    </row>
    <row r="19" spans="1:31" ht="14.65" customHeight="1">
      <c r="A19" s="7" t="s">
        <v>14</v>
      </c>
      <c r="B19" s="7" t="s">
        <v>109</v>
      </c>
      <c r="D19" s="23"/>
      <c r="E19" s="19"/>
      <c r="F19" s="19"/>
      <c r="G19" s="19"/>
      <c r="H19" s="19" t="s">
        <v>15</v>
      </c>
      <c r="I19" s="19"/>
      <c r="J19" s="19"/>
      <c r="K19" s="18"/>
      <c r="L19" s="18"/>
      <c r="M19" s="18"/>
      <c r="N19" s="18"/>
      <c r="O19" s="18"/>
      <c r="P19" s="24">
        <v>8577128</v>
      </c>
      <c r="Q19" s="224"/>
      <c r="R19" s="19"/>
      <c r="S19" s="19"/>
      <c r="T19" s="19" t="s">
        <v>35</v>
      </c>
      <c r="U19" s="19"/>
      <c r="V19" s="19"/>
      <c r="W19" s="19"/>
      <c r="X19" s="19"/>
      <c r="Y19" s="18"/>
      <c r="Z19" s="24" t="s">
        <v>346</v>
      </c>
      <c r="AA19" s="25"/>
      <c r="AD19" s="9">
        <v>8577127505</v>
      </c>
      <c r="AE19" s="9" t="s">
        <v>11</v>
      </c>
    </row>
    <row r="20" spans="1:31" ht="14.65" customHeight="1">
      <c r="A20" s="7" t="s">
        <v>16</v>
      </c>
      <c r="B20" s="7" t="s">
        <v>110</v>
      </c>
      <c r="D20" s="23"/>
      <c r="E20" s="19"/>
      <c r="F20" s="19"/>
      <c r="G20" s="19"/>
      <c r="H20" s="19" t="s">
        <v>17</v>
      </c>
      <c r="I20" s="19"/>
      <c r="J20" s="19"/>
      <c r="K20" s="18"/>
      <c r="L20" s="18"/>
      <c r="M20" s="18"/>
      <c r="N20" s="18"/>
      <c r="O20" s="18"/>
      <c r="P20" s="24">
        <v>-4356281</v>
      </c>
      <c r="Q20" s="224"/>
      <c r="R20" s="19"/>
      <c r="S20" s="19" t="s">
        <v>111</v>
      </c>
      <c r="T20" s="19"/>
      <c r="U20" s="19"/>
      <c r="V20" s="19"/>
      <c r="W20" s="19"/>
      <c r="X20" s="19"/>
      <c r="Y20" s="18"/>
      <c r="Z20" s="24">
        <v>158895</v>
      </c>
      <c r="AA20" s="25"/>
      <c r="AD20" s="9">
        <v>-4356280822</v>
      </c>
      <c r="AE20" s="9">
        <f>IF(COUNTIF(AE21:AE28,"-")=COUNTA(AE21:AE28),"-",SUM(AE21:AE28))</f>
        <v>158895070</v>
      </c>
    </row>
    <row r="21" spans="1:31" ht="14.65" customHeight="1">
      <c r="A21" s="7" t="s">
        <v>18</v>
      </c>
      <c r="B21" s="7" t="s">
        <v>112</v>
      </c>
      <c r="D21" s="23"/>
      <c r="E21" s="19"/>
      <c r="F21" s="19"/>
      <c r="G21" s="19"/>
      <c r="H21" s="19" t="s">
        <v>19</v>
      </c>
      <c r="I21" s="19"/>
      <c r="J21" s="19"/>
      <c r="K21" s="18"/>
      <c r="L21" s="18"/>
      <c r="M21" s="18"/>
      <c r="N21" s="18"/>
      <c r="O21" s="18"/>
      <c r="P21" s="24">
        <v>2563253</v>
      </c>
      <c r="Q21" s="224"/>
      <c r="R21" s="19"/>
      <c r="S21" s="19"/>
      <c r="T21" s="19" t="s">
        <v>320</v>
      </c>
      <c r="U21" s="19"/>
      <c r="V21" s="19"/>
      <c r="W21" s="19"/>
      <c r="X21" s="19"/>
      <c r="Y21" s="18"/>
      <c r="Z21" s="24" t="s">
        <v>346</v>
      </c>
      <c r="AA21" s="25"/>
      <c r="AD21" s="9">
        <v>2563253025</v>
      </c>
      <c r="AE21" s="9" t="s">
        <v>11</v>
      </c>
    </row>
    <row r="22" spans="1:31" ht="14.65" customHeight="1">
      <c r="A22" s="7" t="s">
        <v>20</v>
      </c>
      <c r="B22" s="7" t="s">
        <v>113</v>
      </c>
      <c r="D22" s="23"/>
      <c r="E22" s="19"/>
      <c r="F22" s="19"/>
      <c r="G22" s="19"/>
      <c r="H22" s="19" t="s">
        <v>21</v>
      </c>
      <c r="I22" s="19"/>
      <c r="J22" s="19"/>
      <c r="K22" s="18"/>
      <c r="L22" s="18"/>
      <c r="M22" s="18"/>
      <c r="N22" s="18"/>
      <c r="O22" s="18"/>
      <c r="P22" s="24">
        <v>-1113340</v>
      </c>
      <c r="Q22" s="224"/>
      <c r="R22" s="19"/>
      <c r="S22" s="19"/>
      <c r="T22" s="19" t="s">
        <v>114</v>
      </c>
      <c r="U22" s="19"/>
      <c r="V22" s="19"/>
      <c r="W22" s="19"/>
      <c r="X22" s="19"/>
      <c r="Y22" s="18"/>
      <c r="Z22" s="24" t="s">
        <v>347</v>
      </c>
      <c r="AA22" s="25"/>
      <c r="AD22" s="9">
        <v>-1113340243</v>
      </c>
      <c r="AE22" s="9" t="s">
        <v>11</v>
      </c>
    </row>
    <row r="23" spans="1:31" ht="14.65" customHeight="1">
      <c r="A23" s="7" t="s">
        <v>22</v>
      </c>
      <c r="B23" s="7" t="s">
        <v>115</v>
      </c>
      <c r="D23" s="23"/>
      <c r="E23" s="19"/>
      <c r="F23" s="19"/>
      <c r="G23" s="19"/>
      <c r="H23" s="19" t="s">
        <v>23</v>
      </c>
      <c r="I23" s="26"/>
      <c r="J23" s="26"/>
      <c r="K23" s="27"/>
      <c r="L23" s="27"/>
      <c r="M23" s="27"/>
      <c r="N23" s="27"/>
      <c r="O23" s="27"/>
      <c r="P23" s="24" t="s">
        <v>347</v>
      </c>
      <c r="Q23" s="224"/>
      <c r="R23" s="19"/>
      <c r="S23" s="19"/>
      <c r="T23" s="19" t="s">
        <v>116</v>
      </c>
      <c r="U23" s="19"/>
      <c r="V23" s="19"/>
      <c r="W23" s="19"/>
      <c r="X23" s="19"/>
      <c r="Y23" s="18"/>
      <c r="Z23" s="24" t="s">
        <v>348</v>
      </c>
      <c r="AA23" s="25"/>
      <c r="AD23" s="9" t="s">
        <v>11</v>
      </c>
      <c r="AE23" s="9" t="s">
        <v>11</v>
      </c>
    </row>
    <row r="24" spans="1:31" ht="14.65" customHeight="1">
      <c r="A24" s="7" t="s">
        <v>24</v>
      </c>
      <c r="B24" s="7" t="s">
        <v>117</v>
      </c>
      <c r="D24" s="23"/>
      <c r="E24" s="19"/>
      <c r="F24" s="19"/>
      <c r="G24" s="19"/>
      <c r="H24" s="19" t="s">
        <v>25</v>
      </c>
      <c r="I24" s="26"/>
      <c r="J24" s="26"/>
      <c r="K24" s="27"/>
      <c r="L24" s="27"/>
      <c r="M24" s="27"/>
      <c r="N24" s="27"/>
      <c r="O24" s="27"/>
      <c r="P24" s="24" t="s">
        <v>347</v>
      </c>
      <c r="Q24" s="224"/>
      <c r="R24" s="18"/>
      <c r="S24" s="19"/>
      <c r="T24" s="19" t="s">
        <v>118</v>
      </c>
      <c r="U24" s="19"/>
      <c r="V24" s="19"/>
      <c r="W24" s="19"/>
      <c r="X24" s="19"/>
      <c r="Y24" s="18"/>
      <c r="Z24" s="24" t="s">
        <v>347</v>
      </c>
      <c r="AA24" s="25"/>
      <c r="AD24" s="9" t="s">
        <v>11</v>
      </c>
      <c r="AE24" s="9" t="s">
        <v>11</v>
      </c>
    </row>
    <row r="25" spans="1:31" ht="14.65" customHeight="1">
      <c r="A25" s="7" t="s">
        <v>26</v>
      </c>
      <c r="B25" s="7" t="s">
        <v>119</v>
      </c>
      <c r="D25" s="23"/>
      <c r="E25" s="19"/>
      <c r="F25" s="19"/>
      <c r="G25" s="19"/>
      <c r="H25" s="19" t="s">
        <v>27</v>
      </c>
      <c r="I25" s="26"/>
      <c r="J25" s="26"/>
      <c r="K25" s="27"/>
      <c r="L25" s="27"/>
      <c r="M25" s="27"/>
      <c r="N25" s="27"/>
      <c r="O25" s="27"/>
      <c r="P25" s="24" t="s">
        <v>346</v>
      </c>
      <c r="Q25" s="224"/>
      <c r="R25" s="18"/>
      <c r="S25" s="19"/>
      <c r="T25" s="19" t="s">
        <v>120</v>
      </c>
      <c r="U25" s="19"/>
      <c r="V25" s="19"/>
      <c r="W25" s="19"/>
      <c r="X25" s="19"/>
      <c r="Y25" s="18"/>
      <c r="Z25" s="24" t="s">
        <v>348</v>
      </c>
      <c r="AA25" s="25"/>
      <c r="AD25" s="9" t="s">
        <v>11</v>
      </c>
      <c r="AE25" s="9" t="s">
        <v>11</v>
      </c>
    </row>
    <row r="26" spans="1:31" ht="14.65" customHeight="1">
      <c r="A26" s="7" t="s">
        <v>28</v>
      </c>
      <c r="B26" s="7" t="s">
        <v>121</v>
      </c>
      <c r="D26" s="23"/>
      <c r="E26" s="19"/>
      <c r="F26" s="19"/>
      <c r="G26" s="19"/>
      <c r="H26" s="19" t="s">
        <v>29</v>
      </c>
      <c r="I26" s="26"/>
      <c r="J26" s="26"/>
      <c r="K26" s="27"/>
      <c r="L26" s="27"/>
      <c r="M26" s="27"/>
      <c r="N26" s="27"/>
      <c r="O26" s="27"/>
      <c r="P26" s="24" t="s">
        <v>346</v>
      </c>
      <c r="Q26" s="224"/>
      <c r="R26" s="19"/>
      <c r="S26" s="19"/>
      <c r="T26" s="19" t="s">
        <v>122</v>
      </c>
      <c r="U26" s="19"/>
      <c r="V26" s="19"/>
      <c r="W26" s="19"/>
      <c r="X26" s="19"/>
      <c r="Y26" s="18"/>
      <c r="Z26" s="24">
        <v>147163</v>
      </c>
      <c r="AA26" s="25"/>
      <c r="AD26" s="9" t="s">
        <v>11</v>
      </c>
      <c r="AE26" s="9">
        <v>147163172</v>
      </c>
    </row>
    <row r="27" spans="1:31" ht="14.65" customHeight="1">
      <c r="A27" s="7" t="s">
        <v>30</v>
      </c>
      <c r="B27" s="7" t="s">
        <v>123</v>
      </c>
      <c r="D27" s="23"/>
      <c r="E27" s="19"/>
      <c r="F27" s="19"/>
      <c r="G27" s="19"/>
      <c r="H27" s="19" t="s">
        <v>31</v>
      </c>
      <c r="I27" s="26"/>
      <c r="J27" s="26"/>
      <c r="K27" s="27"/>
      <c r="L27" s="27"/>
      <c r="M27" s="27"/>
      <c r="N27" s="27"/>
      <c r="O27" s="27"/>
      <c r="P27" s="24" t="s">
        <v>347</v>
      </c>
      <c r="Q27" s="224"/>
      <c r="R27" s="19"/>
      <c r="S27" s="19"/>
      <c r="T27" s="19" t="s">
        <v>124</v>
      </c>
      <c r="U27" s="19"/>
      <c r="V27" s="19"/>
      <c r="W27" s="19"/>
      <c r="X27" s="19"/>
      <c r="Y27" s="18"/>
      <c r="Z27" s="24">
        <v>11732</v>
      </c>
      <c r="AA27" s="25"/>
      <c r="AD27" s="9" t="s">
        <v>11</v>
      </c>
      <c r="AE27" s="9">
        <v>11731898</v>
      </c>
    </row>
    <row r="28" spans="1:31" ht="14.65" customHeight="1">
      <c r="A28" s="7" t="s">
        <v>32</v>
      </c>
      <c r="B28" s="7" t="s">
        <v>125</v>
      </c>
      <c r="D28" s="23"/>
      <c r="E28" s="19"/>
      <c r="F28" s="19"/>
      <c r="G28" s="19"/>
      <c r="H28" s="19" t="s">
        <v>33</v>
      </c>
      <c r="I28" s="26"/>
      <c r="J28" s="26"/>
      <c r="K28" s="27"/>
      <c r="L28" s="27"/>
      <c r="M28" s="27"/>
      <c r="N28" s="27"/>
      <c r="O28" s="27"/>
      <c r="P28" s="24" t="s">
        <v>346</v>
      </c>
      <c r="Q28" s="224"/>
      <c r="R28" s="19"/>
      <c r="S28" s="19"/>
      <c r="T28" s="19" t="s">
        <v>35</v>
      </c>
      <c r="U28" s="19"/>
      <c r="V28" s="19"/>
      <c r="W28" s="19"/>
      <c r="X28" s="19"/>
      <c r="Y28" s="18"/>
      <c r="Z28" s="24" t="s">
        <v>347</v>
      </c>
      <c r="AA28" s="25"/>
      <c r="AD28" s="9" t="s">
        <v>11</v>
      </c>
      <c r="AE28" s="9" t="s">
        <v>11</v>
      </c>
    </row>
    <row r="29" spans="1:31" ht="14.65" customHeight="1">
      <c r="A29" s="7" t="s">
        <v>34</v>
      </c>
      <c r="B29" s="7" t="s">
        <v>98</v>
      </c>
      <c r="D29" s="23"/>
      <c r="E29" s="19"/>
      <c r="F29" s="19"/>
      <c r="G29" s="19"/>
      <c r="H29" s="19" t="s">
        <v>35</v>
      </c>
      <c r="I29" s="19"/>
      <c r="J29" s="19"/>
      <c r="K29" s="18"/>
      <c r="L29" s="18"/>
      <c r="M29" s="18"/>
      <c r="N29" s="18"/>
      <c r="O29" s="18"/>
      <c r="P29" s="24" t="s">
        <v>346</v>
      </c>
      <c r="Q29" s="224"/>
      <c r="R29" s="403" t="s">
        <v>99</v>
      </c>
      <c r="S29" s="404"/>
      <c r="T29" s="404"/>
      <c r="U29" s="404"/>
      <c r="V29" s="404"/>
      <c r="W29" s="404"/>
      <c r="X29" s="404"/>
      <c r="Y29" s="404"/>
      <c r="Z29" s="28">
        <v>2007692</v>
      </c>
      <c r="AA29" s="29"/>
      <c r="AD29" s="9" t="s">
        <v>11</v>
      </c>
      <c r="AE29" s="9">
        <f>IF(AND(AE14="-",AE20="-"),"-",SUM(AE14,AE20))</f>
        <v>2007692320</v>
      </c>
    </row>
    <row r="30" spans="1:31" ht="14.65" customHeight="1">
      <c r="A30" s="7" t="s">
        <v>36</v>
      </c>
      <c r="D30" s="23"/>
      <c r="E30" s="19"/>
      <c r="F30" s="19"/>
      <c r="G30" s="19"/>
      <c r="H30" s="19" t="s">
        <v>37</v>
      </c>
      <c r="I30" s="19"/>
      <c r="J30" s="19"/>
      <c r="K30" s="18"/>
      <c r="L30" s="18"/>
      <c r="M30" s="18"/>
      <c r="N30" s="18"/>
      <c r="O30" s="18"/>
      <c r="P30" s="24" t="s">
        <v>348</v>
      </c>
      <c r="Q30" s="224"/>
      <c r="R30" s="19" t="s">
        <v>321</v>
      </c>
      <c r="S30" s="30"/>
      <c r="T30" s="30"/>
      <c r="U30" s="30"/>
      <c r="V30" s="30"/>
      <c r="W30" s="30"/>
      <c r="X30" s="30"/>
      <c r="Y30" s="30"/>
      <c r="Z30" s="31"/>
      <c r="AA30" s="32"/>
      <c r="AD30" s="9" t="s">
        <v>11</v>
      </c>
    </row>
    <row r="31" spans="1:31" ht="14.65" customHeight="1">
      <c r="A31" s="7" t="s">
        <v>38</v>
      </c>
      <c r="B31" s="7" t="s">
        <v>128</v>
      </c>
      <c r="D31" s="23"/>
      <c r="E31" s="19"/>
      <c r="F31" s="19"/>
      <c r="G31" s="19"/>
      <c r="H31" s="19" t="s">
        <v>39</v>
      </c>
      <c r="I31" s="19"/>
      <c r="J31" s="19"/>
      <c r="K31" s="18"/>
      <c r="L31" s="18"/>
      <c r="M31" s="18"/>
      <c r="N31" s="18"/>
      <c r="O31" s="18"/>
      <c r="P31" s="24">
        <v>196362</v>
      </c>
      <c r="Q31" s="224"/>
      <c r="R31" s="19"/>
      <c r="S31" s="19" t="s">
        <v>129</v>
      </c>
      <c r="T31" s="19"/>
      <c r="U31" s="19"/>
      <c r="V31" s="19"/>
      <c r="W31" s="19"/>
      <c r="X31" s="19"/>
      <c r="Y31" s="18"/>
      <c r="Z31" s="24">
        <v>28511891</v>
      </c>
      <c r="AA31" s="25"/>
      <c r="AD31" s="9">
        <v>196362200</v>
      </c>
      <c r="AE31" s="9">
        <v>28511890665</v>
      </c>
    </row>
    <row r="32" spans="1:31" ht="14.65" customHeight="1">
      <c r="A32" s="7" t="s">
        <v>40</v>
      </c>
      <c r="B32" s="7" t="s">
        <v>130</v>
      </c>
      <c r="D32" s="23"/>
      <c r="E32" s="19"/>
      <c r="F32" s="19"/>
      <c r="G32" s="19" t="s">
        <v>41</v>
      </c>
      <c r="H32" s="19"/>
      <c r="I32" s="19"/>
      <c r="J32" s="19"/>
      <c r="K32" s="18"/>
      <c r="L32" s="18"/>
      <c r="M32" s="18"/>
      <c r="N32" s="18"/>
      <c r="O32" s="18"/>
      <c r="P32" s="24">
        <v>15082097</v>
      </c>
      <c r="Q32" s="224"/>
      <c r="R32" s="19"/>
      <c r="S32" s="18" t="s">
        <v>131</v>
      </c>
      <c r="T32" s="19"/>
      <c r="U32" s="19"/>
      <c r="V32" s="19"/>
      <c r="W32" s="19"/>
      <c r="X32" s="19"/>
      <c r="Y32" s="18"/>
      <c r="Z32" s="24">
        <v>-477888</v>
      </c>
      <c r="AA32" s="25"/>
      <c r="AD32" s="9">
        <f>IF(COUNTIF(AD33:AD40,"-")=COUNTA(AD33:AD40),"-",SUM(AD33:AD40))</f>
        <v>15082096835</v>
      </c>
      <c r="AE32" s="9">
        <v>-477887551</v>
      </c>
    </row>
    <row r="33" spans="1:30" ht="14.65" customHeight="1">
      <c r="A33" s="7" t="s">
        <v>42</v>
      </c>
      <c r="D33" s="23"/>
      <c r="E33" s="19"/>
      <c r="F33" s="19"/>
      <c r="G33" s="19"/>
      <c r="H33" s="19" t="s">
        <v>10</v>
      </c>
      <c r="I33" s="19"/>
      <c r="J33" s="19"/>
      <c r="K33" s="18"/>
      <c r="L33" s="18"/>
      <c r="M33" s="18"/>
      <c r="N33" s="18"/>
      <c r="O33" s="18"/>
      <c r="P33" s="24">
        <v>3106</v>
      </c>
      <c r="Q33" s="224"/>
      <c r="R33" s="23"/>
      <c r="S33" s="19"/>
      <c r="T33" s="19"/>
      <c r="U33" s="19"/>
      <c r="V33" s="19"/>
      <c r="W33" s="19"/>
      <c r="X33" s="19"/>
      <c r="Y33" s="18"/>
      <c r="Z33" s="24"/>
      <c r="AA33" s="33"/>
      <c r="AD33" s="9">
        <v>3106287</v>
      </c>
    </row>
    <row r="34" spans="1:30" ht="14.65" customHeight="1">
      <c r="A34" s="7" t="s">
        <v>43</v>
      </c>
      <c r="D34" s="23"/>
      <c r="E34" s="19"/>
      <c r="F34" s="19"/>
      <c r="G34" s="19"/>
      <c r="H34" s="19" t="s">
        <v>15</v>
      </c>
      <c r="I34" s="19"/>
      <c r="J34" s="19"/>
      <c r="K34" s="18"/>
      <c r="L34" s="18"/>
      <c r="M34" s="18"/>
      <c r="N34" s="18"/>
      <c r="O34" s="18"/>
      <c r="P34" s="24">
        <v>795</v>
      </c>
      <c r="Q34" s="224"/>
      <c r="R34" s="405"/>
      <c r="S34" s="406"/>
      <c r="T34" s="406"/>
      <c r="U34" s="406"/>
      <c r="V34" s="406"/>
      <c r="W34" s="406"/>
      <c r="X34" s="406"/>
      <c r="Y34" s="406"/>
      <c r="Z34" s="24"/>
      <c r="AA34" s="25"/>
      <c r="AD34" s="9">
        <v>795000</v>
      </c>
    </row>
    <row r="35" spans="1:30" ht="14.65" customHeight="1">
      <c r="A35" s="7" t="s">
        <v>44</v>
      </c>
      <c r="D35" s="23"/>
      <c r="E35" s="19"/>
      <c r="F35" s="19"/>
      <c r="G35" s="19"/>
      <c r="H35" s="19" t="s">
        <v>17</v>
      </c>
      <c r="I35" s="19"/>
      <c r="J35" s="19"/>
      <c r="K35" s="18"/>
      <c r="L35" s="18"/>
      <c r="M35" s="18"/>
      <c r="N35" s="18"/>
      <c r="O35" s="18"/>
      <c r="P35" s="24">
        <v>-453</v>
      </c>
      <c r="Q35" s="224"/>
      <c r="R35" s="19"/>
      <c r="S35" s="30"/>
      <c r="T35" s="30"/>
      <c r="U35" s="30"/>
      <c r="V35" s="30"/>
      <c r="W35" s="30"/>
      <c r="X35" s="30"/>
      <c r="Y35" s="30"/>
      <c r="Z35" s="31"/>
      <c r="AA35" s="34"/>
      <c r="AD35" s="9">
        <v>-453150</v>
      </c>
    </row>
    <row r="36" spans="1:30" ht="14.65" customHeight="1">
      <c r="A36" s="7" t="s">
        <v>45</v>
      </c>
      <c r="D36" s="23"/>
      <c r="E36" s="19"/>
      <c r="F36" s="19"/>
      <c r="G36" s="19"/>
      <c r="H36" s="19" t="s">
        <v>19</v>
      </c>
      <c r="I36" s="19"/>
      <c r="J36" s="19"/>
      <c r="K36" s="18"/>
      <c r="L36" s="18"/>
      <c r="M36" s="18"/>
      <c r="N36" s="18"/>
      <c r="O36" s="18"/>
      <c r="P36" s="24">
        <v>27019574</v>
      </c>
      <c r="Q36" s="224"/>
      <c r="R36" s="19"/>
      <c r="S36" s="19"/>
      <c r="T36" s="19"/>
      <c r="U36" s="19"/>
      <c r="V36" s="19"/>
      <c r="W36" s="19"/>
      <c r="X36" s="19"/>
      <c r="Y36" s="18"/>
      <c r="Z36" s="24"/>
      <c r="AA36" s="33"/>
      <c r="AD36" s="9">
        <v>27019574090</v>
      </c>
    </row>
    <row r="37" spans="1:30" ht="14.65" customHeight="1">
      <c r="A37" s="7" t="s">
        <v>46</v>
      </c>
      <c r="D37" s="23"/>
      <c r="E37" s="19"/>
      <c r="F37" s="19"/>
      <c r="G37" s="19"/>
      <c r="H37" s="19" t="s">
        <v>21</v>
      </c>
      <c r="I37" s="19"/>
      <c r="J37" s="19"/>
      <c r="K37" s="18"/>
      <c r="L37" s="18"/>
      <c r="M37" s="18"/>
      <c r="N37" s="18"/>
      <c r="O37" s="18"/>
      <c r="P37" s="24">
        <v>-11954551</v>
      </c>
      <c r="Q37" s="224"/>
      <c r="R37" s="17"/>
      <c r="S37" s="18"/>
      <c r="T37" s="18"/>
      <c r="U37" s="18"/>
      <c r="V37" s="18"/>
      <c r="W37" s="18"/>
      <c r="X37" s="18"/>
      <c r="Y37" s="35"/>
      <c r="Z37" s="24"/>
      <c r="AA37" s="33"/>
      <c r="AD37" s="9">
        <v>-11954551254</v>
      </c>
    </row>
    <row r="38" spans="1:30" ht="14.65" customHeight="1">
      <c r="A38" s="7" t="s">
        <v>47</v>
      </c>
      <c r="D38" s="23"/>
      <c r="E38" s="19"/>
      <c r="F38" s="19"/>
      <c r="G38" s="19"/>
      <c r="H38" s="19" t="s">
        <v>35</v>
      </c>
      <c r="I38" s="19"/>
      <c r="J38" s="19"/>
      <c r="K38" s="18"/>
      <c r="L38" s="18"/>
      <c r="M38" s="18"/>
      <c r="N38" s="18"/>
      <c r="O38" s="18"/>
      <c r="P38" s="24" t="s">
        <v>347</v>
      </c>
      <c r="Q38" s="224"/>
      <c r="R38" s="18"/>
      <c r="S38" s="18"/>
      <c r="T38" s="18"/>
      <c r="U38" s="18"/>
      <c r="V38" s="18"/>
      <c r="W38" s="18"/>
      <c r="X38" s="18"/>
      <c r="Y38" s="18"/>
      <c r="Z38" s="24"/>
      <c r="AA38" s="33"/>
      <c r="AD38" s="9" t="s">
        <v>11</v>
      </c>
    </row>
    <row r="39" spans="1:30" ht="14.65" customHeight="1">
      <c r="A39" s="7" t="s">
        <v>48</v>
      </c>
      <c r="D39" s="23"/>
      <c r="E39" s="19"/>
      <c r="F39" s="19"/>
      <c r="G39" s="19"/>
      <c r="H39" s="19" t="s">
        <v>37</v>
      </c>
      <c r="I39" s="19"/>
      <c r="J39" s="19"/>
      <c r="K39" s="18"/>
      <c r="L39" s="18"/>
      <c r="M39" s="18"/>
      <c r="N39" s="18"/>
      <c r="O39" s="18"/>
      <c r="P39" s="24" t="s">
        <v>347</v>
      </c>
      <c r="Q39" s="224"/>
      <c r="R39" s="36"/>
      <c r="S39" s="36"/>
      <c r="T39" s="36"/>
      <c r="U39" s="36"/>
      <c r="V39" s="36"/>
      <c r="W39" s="36"/>
      <c r="X39" s="36"/>
      <c r="Y39" s="36"/>
      <c r="Z39" s="21"/>
      <c r="AA39" s="37"/>
      <c r="AD39" s="9" t="s">
        <v>11</v>
      </c>
    </row>
    <row r="40" spans="1:30" ht="14.65" customHeight="1">
      <c r="A40" s="7" t="s">
        <v>49</v>
      </c>
      <c r="D40" s="23"/>
      <c r="E40" s="19"/>
      <c r="F40" s="19"/>
      <c r="G40" s="19"/>
      <c r="H40" s="19" t="s">
        <v>39</v>
      </c>
      <c r="I40" s="19"/>
      <c r="J40" s="19"/>
      <c r="K40" s="18"/>
      <c r="L40" s="18"/>
      <c r="M40" s="18"/>
      <c r="N40" s="18"/>
      <c r="O40" s="18"/>
      <c r="P40" s="24">
        <v>13626</v>
      </c>
      <c r="Q40" s="224"/>
      <c r="R40" s="36"/>
      <c r="S40" s="36"/>
      <c r="T40" s="36"/>
      <c r="U40" s="36"/>
      <c r="V40" s="36"/>
      <c r="W40" s="36"/>
      <c r="X40" s="36"/>
      <c r="Y40" s="36"/>
      <c r="Z40" s="21"/>
      <c r="AA40" s="37"/>
      <c r="AD40" s="9">
        <v>13625862</v>
      </c>
    </row>
    <row r="41" spans="1:30" ht="14.65" customHeight="1">
      <c r="A41" s="7" t="s">
        <v>50</v>
      </c>
      <c r="D41" s="23"/>
      <c r="E41" s="19"/>
      <c r="F41" s="19"/>
      <c r="G41" s="19" t="s">
        <v>51</v>
      </c>
      <c r="H41" s="26"/>
      <c r="I41" s="26"/>
      <c r="J41" s="26"/>
      <c r="K41" s="27"/>
      <c r="L41" s="27"/>
      <c r="M41" s="27"/>
      <c r="N41" s="27"/>
      <c r="O41" s="27"/>
      <c r="P41" s="24">
        <v>554285</v>
      </c>
      <c r="Q41" s="224"/>
      <c r="R41" s="36"/>
      <c r="S41" s="36"/>
      <c r="T41" s="36"/>
      <c r="U41" s="36"/>
      <c r="V41" s="36"/>
      <c r="W41" s="36"/>
      <c r="X41" s="36"/>
      <c r="Y41" s="36"/>
      <c r="Z41" s="21"/>
      <c r="AA41" s="37"/>
      <c r="AD41" s="9">
        <v>554285082</v>
      </c>
    </row>
    <row r="42" spans="1:30" ht="14.65" customHeight="1">
      <c r="A42" s="7" t="s">
        <v>52</v>
      </c>
      <c r="D42" s="23"/>
      <c r="E42" s="19"/>
      <c r="F42" s="19"/>
      <c r="G42" s="19" t="s">
        <v>53</v>
      </c>
      <c r="H42" s="26"/>
      <c r="I42" s="26"/>
      <c r="J42" s="26"/>
      <c r="K42" s="27"/>
      <c r="L42" s="27"/>
      <c r="M42" s="27"/>
      <c r="N42" s="27"/>
      <c r="O42" s="27"/>
      <c r="P42" s="24">
        <v>-421042</v>
      </c>
      <c r="Q42" s="224"/>
      <c r="R42" s="36"/>
      <c r="S42" s="36"/>
      <c r="T42" s="36"/>
      <c r="U42" s="36"/>
      <c r="V42" s="36"/>
      <c r="W42" s="36"/>
      <c r="X42" s="36"/>
      <c r="Y42" s="36"/>
      <c r="Z42" s="21"/>
      <c r="AA42" s="37"/>
      <c r="AD42" s="9">
        <v>-421041843</v>
      </c>
    </row>
    <row r="43" spans="1:30" ht="14.65" customHeight="1">
      <c r="A43" s="7" t="s">
        <v>54</v>
      </c>
      <c r="D43" s="23"/>
      <c r="E43" s="19"/>
      <c r="F43" s="19" t="s">
        <v>55</v>
      </c>
      <c r="G43" s="19"/>
      <c r="H43" s="26"/>
      <c r="I43" s="26"/>
      <c r="J43" s="26"/>
      <c r="K43" s="27"/>
      <c r="L43" s="27"/>
      <c r="M43" s="27"/>
      <c r="N43" s="27"/>
      <c r="O43" s="27"/>
      <c r="P43" s="24">
        <v>19582</v>
      </c>
      <c r="Q43" s="224"/>
      <c r="R43" s="36"/>
      <c r="S43" s="36"/>
      <c r="T43" s="36"/>
      <c r="U43" s="36"/>
      <c r="V43" s="36"/>
      <c r="W43" s="36"/>
      <c r="X43" s="36"/>
      <c r="Y43" s="36"/>
      <c r="Z43" s="21"/>
      <c r="AA43" s="37"/>
      <c r="AD43" s="9">
        <f>IF(COUNTIF(AD44:AD45,"-")=COUNTA(AD44:AD45),"-",SUM(AD44:AD45))</f>
        <v>19582204</v>
      </c>
    </row>
    <row r="44" spans="1:30" ht="14.65" customHeight="1">
      <c r="A44" s="7" t="s">
        <v>56</v>
      </c>
      <c r="D44" s="23"/>
      <c r="E44" s="19"/>
      <c r="F44" s="19"/>
      <c r="G44" s="19" t="s">
        <v>57</v>
      </c>
      <c r="H44" s="19"/>
      <c r="I44" s="19"/>
      <c r="J44" s="19"/>
      <c r="K44" s="18"/>
      <c r="L44" s="18"/>
      <c r="M44" s="18"/>
      <c r="N44" s="18"/>
      <c r="O44" s="18"/>
      <c r="P44" s="24">
        <v>19582</v>
      </c>
      <c r="Q44" s="224"/>
      <c r="R44" s="36"/>
      <c r="S44" s="36"/>
      <c r="T44" s="36"/>
      <c r="U44" s="36"/>
      <c r="V44" s="36"/>
      <c r="W44" s="36"/>
      <c r="X44" s="36"/>
      <c r="Y44" s="36"/>
      <c r="Z44" s="21"/>
      <c r="AA44" s="37"/>
      <c r="AD44" s="9">
        <v>19582204</v>
      </c>
    </row>
    <row r="45" spans="1:30" ht="14.65" customHeight="1">
      <c r="A45" s="7" t="s">
        <v>58</v>
      </c>
      <c r="D45" s="23"/>
      <c r="E45" s="19"/>
      <c r="F45" s="19"/>
      <c r="G45" s="19" t="s">
        <v>35</v>
      </c>
      <c r="H45" s="19"/>
      <c r="I45" s="19"/>
      <c r="J45" s="19"/>
      <c r="K45" s="18"/>
      <c r="L45" s="18"/>
      <c r="M45" s="18"/>
      <c r="N45" s="18"/>
      <c r="O45" s="18"/>
      <c r="P45" s="24" t="s">
        <v>347</v>
      </c>
      <c r="Q45" s="224"/>
      <c r="R45" s="36"/>
      <c r="S45" s="36"/>
      <c r="T45" s="36"/>
      <c r="U45" s="36"/>
      <c r="V45" s="36"/>
      <c r="W45" s="36"/>
      <c r="X45" s="36"/>
      <c r="Y45" s="36"/>
      <c r="Z45" s="21"/>
      <c r="AA45" s="37"/>
      <c r="AD45" s="9" t="s">
        <v>11</v>
      </c>
    </row>
    <row r="46" spans="1:30" ht="14.65" customHeight="1">
      <c r="A46" s="7" t="s">
        <v>59</v>
      </c>
      <c r="D46" s="23"/>
      <c r="E46" s="19"/>
      <c r="F46" s="19" t="s">
        <v>60</v>
      </c>
      <c r="G46" s="19"/>
      <c r="H46" s="19"/>
      <c r="I46" s="19"/>
      <c r="J46" s="19"/>
      <c r="K46" s="19"/>
      <c r="L46" s="18"/>
      <c r="M46" s="18"/>
      <c r="N46" s="18"/>
      <c r="O46" s="18"/>
      <c r="P46" s="24">
        <v>2721542</v>
      </c>
      <c r="Q46" s="224" t="s">
        <v>355</v>
      </c>
      <c r="R46" s="36"/>
      <c r="S46" s="36"/>
      <c r="T46" s="36"/>
      <c r="U46" s="36"/>
      <c r="V46" s="36"/>
      <c r="W46" s="36"/>
      <c r="X46" s="36"/>
      <c r="Y46" s="36"/>
      <c r="Z46" s="21"/>
      <c r="AA46" s="37"/>
      <c r="AD46" s="9">
        <f>IF(COUNTIF(AD47:AD58,"-")=COUNTA(AD47:AD58),"-",SUM(AD47,AD51:AD54,AD57:AD58))</f>
        <v>2721542180</v>
      </c>
    </row>
    <row r="47" spans="1:30" ht="14.65" customHeight="1">
      <c r="A47" s="7" t="s">
        <v>61</v>
      </c>
      <c r="D47" s="23"/>
      <c r="E47" s="19"/>
      <c r="F47" s="19"/>
      <c r="G47" s="19" t="s">
        <v>62</v>
      </c>
      <c r="H47" s="19"/>
      <c r="I47" s="19"/>
      <c r="J47" s="19"/>
      <c r="K47" s="19"/>
      <c r="L47" s="18"/>
      <c r="M47" s="18"/>
      <c r="N47" s="18"/>
      <c r="O47" s="18"/>
      <c r="P47" s="24">
        <v>33082</v>
      </c>
      <c r="Q47" s="224"/>
      <c r="R47" s="36"/>
      <c r="S47" s="36"/>
      <c r="T47" s="36"/>
      <c r="U47" s="36"/>
      <c r="V47" s="36"/>
      <c r="W47" s="36"/>
      <c r="X47" s="36"/>
      <c r="Y47" s="36"/>
      <c r="Z47" s="21"/>
      <c r="AA47" s="37"/>
      <c r="AD47" s="9">
        <f>IF(COUNTIF(AD48:AD50,"-")=COUNTA(AD48:AD50),"-",SUM(AD48:AD50))</f>
        <v>33082354</v>
      </c>
    </row>
    <row r="48" spans="1:30" ht="14.65" customHeight="1">
      <c r="A48" s="7" t="s">
        <v>63</v>
      </c>
      <c r="D48" s="23"/>
      <c r="E48" s="19"/>
      <c r="F48" s="19"/>
      <c r="G48" s="19"/>
      <c r="H48" s="19" t="s">
        <v>64</v>
      </c>
      <c r="I48" s="19"/>
      <c r="J48" s="19"/>
      <c r="K48" s="19"/>
      <c r="L48" s="18"/>
      <c r="M48" s="18"/>
      <c r="N48" s="18"/>
      <c r="O48" s="18"/>
      <c r="P48" s="24" t="s">
        <v>346</v>
      </c>
      <c r="Q48" s="224"/>
      <c r="R48" s="36"/>
      <c r="S48" s="36"/>
      <c r="T48" s="36"/>
      <c r="U48" s="36"/>
      <c r="V48" s="36"/>
      <c r="W48" s="36"/>
      <c r="X48" s="36"/>
      <c r="Y48" s="36"/>
      <c r="Z48" s="21"/>
      <c r="AA48" s="37"/>
      <c r="AD48" s="9" t="s">
        <v>11</v>
      </c>
    </row>
    <row r="49" spans="1:30" ht="14.65" customHeight="1">
      <c r="A49" s="7" t="s">
        <v>65</v>
      </c>
      <c r="D49" s="23"/>
      <c r="E49" s="19"/>
      <c r="F49" s="19"/>
      <c r="G49" s="19"/>
      <c r="H49" s="19" t="s">
        <v>66</v>
      </c>
      <c r="I49" s="19"/>
      <c r="J49" s="19"/>
      <c r="K49" s="19"/>
      <c r="L49" s="18"/>
      <c r="M49" s="18"/>
      <c r="N49" s="18"/>
      <c r="O49" s="18"/>
      <c r="P49" s="24">
        <v>33082</v>
      </c>
      <c r="Q49" s="224"/>
      <c r="R49" s="36"/>
      <c r="S49" s="36"/>
      <c r="T49" s="36"/>
      <c r="U49" s="36"/>
      <c r="V49" s="36"/>
      <c r="W49" s="36"/>
      <c r="X49" s="36"/>
      <c r="Y49" s="36"/>
      <c r="Z49" s="21"/>
      <c r="AA49" s="37"/>
      <c r="AD49" s="9">
        <v>33082354</v>
      </c>
    </row>
    <row r="50" spans="1:30" ht="14.65" customHeight="1">
      <c r="A50" s="7" t="s">
        <v>67</v>
      </c>
      <c r="D50" s="23"/>
      <c r="E50" s="19"/>
      <c r="F50" s="19"/>
      <c r="G50" s="19"/>
      <c r="H50" s="19" t="s">
        <v>35</v>
      </c>
      <c r="I50" s="19"/>
      <c r="J50" s="19"/>
      <c r="K50" s="19"/>
      <c r="L50" s="18"/>
      <c r="M50" s="18"/>
      <c r="N50" s="18"/>
      <c r="O50" s="18"/>
      <c r="P50" s="24" t="s">
        <v>348</v>
      </c>
      <c r="Q50" s="224"/>
      <c r="R50" s="36"/>
      <c r="S50" s="36"/>
      <c r="T50" s="36"/>
      <c r="U50" s="36"/>
      <c r="V50" s="36"/>
      <c r="W50" s="36"/>
      <c r="X50" s="36"/>
      <c r="Y50" s="36"/>
      <c r="Z50" s="21"/>
      <c r="AA50" s="37"/>
      <c r="AD50" s="9" t="s">
        <v>11</v>
      </c>
    </row>
    <row r="51" spans="1:30" ht="14.65" customHeight="1">
      <c r="A51" s="7" t="s">
        <v>68</v>
      </c>
      <c r="D51" s="23"/>
      <c r="E51" s="19"/>
      <c r="F51" s="19"/>
      <c r="G51" s="19" t="s">
        <v>69</v>
      </c>
      <c r="H51" s="19"/>
      <c r="I51" s="19"/>
      <c r="J51" s="19"/>
      <c r="K51" s="19"/>
      <c r="L51" s="18"/>
      <c r="M51" s="18"/>
      <c r="N51" s="18"/>
      <c r="O51" s="18"/>
      <c r="P51" s="24" t="s">
        <v>346</v>
      </c>
      <c r="Q51" s="224"/>
      <c r="R51" s="36"/>
      <c r="S51" s="36"/>
      <c r="T51" s="36"/>
      <c r="U51" s="36"/>
      <c r="V51" s="36"/>
      <c r="W51" s="36"/>
      <c r="X51" s="36"/>
      <c r="Y51" s="36"/>
      <c r="Z51" s="21"/>
      <c r="AA51" s="37"/>
      <c r="AD51" s="9" t="s">
        <v>11</v>
      </c>
    </row>
    <row r="52" spans="1:30" ht="14.65" customHeight="1">
      <c r="A52" s="7" t="s">
        <v>70</v>
      </c>
      <c r="D52" s="23"/>
      <c r="E52" s="19"/>
      <c r="F52" s="19"/>
      <c r="G52" s="19" t="s">
        <v>71</v>
      </c>
      <c r="H52" s="19"/>
      <c r="I52" s="19"/>
      <c r="J52" s="19"/>
      <c r="K52" s="18"/>
      <c r="L52" s="18"/>
      <c r="M52" s="18"/>
      <c r="N52" s="18"/>
      <c r="O52" s="18"/>
      <c r="P52" s="24">
        <v>2060</v>
      </c>
      <c r="Q52" s="224"/>
      <c r="R52" s="36"/>
      <c r="S52" s="36"/>
      <c r="T52" s="36"/>
      <c r="U52" s="36"/>
      <c r="V52" s="36"/>
      <c r="W52" s="36"/>
      <c r="X52" s="36"/>
      <c r="Y52" s="36"/>
      <c r="Z52" s="21"/>
      <c r="AA52" s="37"/>
      <c r="AD52" s="9">
        <v>2060428</v>
      </c>
    </row>
    <row r="53" spans="1:30" ht="14.65" customHeight="1">
      <c r="A53" s="7" t="s">
        <v>72</v>
      </c>
      <c r="D53" s="23"/>
      <c r="E53" s="19"/>
      <c r="F53" s="19"/>
      <c r="G53" s="19" t="s">
        <v>73</v>
      </c>
      <c r="H53" s="19"/>
      <c r="I53" s="19"/>
      <c r="J53" s="19"/>
      <c r="K53" s="18"/>
      <c r="L53" s="18"/>
      <c r="M53" s="18"/>
      <c r="N53" s="18"/>
      <c r="O53" s="18"/>
      <c r="P53" s="24">
        <v>1200</v>
      </c>
      <c r="Q53" s="224"/>
      <c r="R53" s="36"/>
      <c r="S53" s="36"/>
      <c r="T53" s="36"/>
      <c r="U53" s="36"/>
      <c r="V53" s="36"/>
      <c r="W53" s="36"/>
      <c r="X53" s="36"/>
      <c r="Y53" s="36"/>
      <c r="Z53" s="21"/>
      <c r="AA53" s="37"/>
      <c r="AD53" s="9">
        <v>1200000</v>
      </c>
    </row>
    <row r="54" spans="1:30" ht="14.65" customHeight="1">
      <c r="A54" s="7" t="s">
        <v>74</v>
      </c>
      <c r="D54" s="23"/>
      <c r="E54" s="19"/>
      <c r="F54" s="19"/>
      <c r="G54" s="19" t="s">
        <v>75</v>
      </c>
      <c r="H54" s="19"/>
      <c r="I54" s="19"/>
      <c r="J54" s="19"/>
      <c r="K54" s="18"/>
      <c r="L54" s="18"/>
      <c r="M54" s="18"/>
      <c r="N54" s="18"/>
      <c r="O54" s="18"/>
      <c r="P54" s="24">
        <v>2685199</v>
      </c>
      <c r="Q54" s="224"/>
      <c r="R54" s="36"/>
      <c r="S54" s="36"/>
      <c r="T54" s="36"/>
      <c r="U54" s="36"/>
      <c r="V54" s="36"/>
      <c r="W54" s="36"/>
      <c r="X54" s="36"/>
      <c r="Y54" s="36"/>
      <c r="Z54" s="21"/>
      <c r="AA54" s="37"/>
      <c r="AD54" s="9">
        <f>IF(COUNTIF(AD55:AD56,"-")=COUNTA(AD55:AD56),"-",SUM(AD55:AD56))</f>
        <v>2685199398</v>
      </c>
    </row>
    <row r="55" spans="1:30" ht="14.65" customHeight="1">
      <c r="A55" s="7" t="s">
        <v>76</v>
      </c>
      <c r="D55" s="23"/>
      <c r="E55" s="19"/>
      <c r="F55" s="19"/>
      <c r="G55" s="19"/>
      <c r="H55" s="19" t="s">
        <v>77</v>
      </c>
      <c r="I55" s="19"/>
      <c r="J55" s="19"/>
      <c r="K55" s="18"/>
      <c r="L55" s="18"/>
      <c r="M55" s="18"/>
      <c r="N55" s="18"/>
      <c r="O55" s="18"/>
      <c r="P55" s="24">
        <v>1378038</v>
      </c>
      <c r="Q55" s="224"/>
      <c r="R55" s="36"/>
      <c r="S55" s="36"/>
      <c r="T55" s="36"/>
      <c r="U55" s="36"/>
      <c r="V55" s="36"/>
      <c r="W55" s="36"/>
      <c r="X55" s="36"/>
      <c r="Y55" s="36"/>
      <c r="Z55" s="21"/>
      <c r="AA55" s="37"/>
      <c r="AD55" s="9">
        <v>1378038350</v>
      </c>
    </row>
    <row r="56" spans="1:30" ht="14.65" customHeight="1">
      <c r="A56" s="7" t="s">
        <v>78</v>
      </c>
      <c r="D56" s="23"/>
      <c r="E56" s="18"/>
      <c r="F56" s="19"/>
      <c r="G56" s="19"/>
      <c r="H56" s="19" t="s">
        <v>35</v>
      </c>
      <c r="I56" s="19"/>
      <c r="J56" s="19"/>
      <c r="K56" s="18"/>
      <c r="L56" s="18"/>
      <c r="M56" s="18"/>
      <c r="N56" s="18"/>
      <c r="O56" s="18"/>
      <c r="P56" s="24">
        <v>1307161</v>
      </c>
      <c r="Q56" s="224"/>
      <c r="R56" s="36"/>
      <c r="S56" s="36"/>
      <c r="T56" s="36"/>
      <c r="U56" s="36"/>
      <c r="V56" s="36"/>
      <c r="W56" s="36"/>
      <c r="X56" s="36"/>
      <c r="Y56" s="36"/>
      <c r="Z56" s="21"/>
      <c r="AA56" s="37"/>
      <c r="AD56" s="9">
        <v>1307161048</v>
      </c>
    </row>
    <row r="57" spans="1:30" ht="14.65" customHeight="1">
      <c r="A57" s="7" t="s">
        <v>79</v>
      </c>
      <c r="D57" s="23"/>
      <c r="E57" s="18"/>
      <c r="F57" s="19"/>
      <c r="G57" s="19" t="s">
        <v>35</v>
      </c>
      <c r="H57" s="19"/>
      <c r="I57" s="19"/>
      <c r="J57" s="19"/>
      <c r="K57" s="18"/>
      <c r="L57" s="18"/>
      <c r="M57" s="18"/>
      <c r="N57" s="18"/>
      <c r="O57" s="18"/>
      <c r="P57" s="24" t="s">
        <v>346</v>
      </c>
      <c r="Q57" s="224"/>
      <c r="R57" s="36"/>
      <c r="S57" s="36"/>
      <c r="T57" s="36"/>
      <c r="U57" s="36"/>
      <c r="V57" s="36"/>
      <c r="W57" s="36"/>
      <c r="X57" s="36"/>
      <c r="Y57" s="36"/>
      <c r="Z57" s="21"/>
      <c r="AA57" s="37"/>
      <c r="AD57" s="9" t="s">
        <v>11</v>
      </c>
    </row>
    <row r="58" spans="1:30" ht="14.65" customHeight="1">
      <c r="A58" s="7" t="s">
        <v>80</v>
      </c>
      <c r="D58" s="23"/>
      <c r="E58" s="18"/>
      <c r="F58" s="19"/>
      <c r="G58" s="19" t="s">
        <v>81</v>
      </c>
      <c r="H58" s="19"/>
      <c r="I58" s="19"/>
      <c r="J58" s="19"/>
      <c r="K58" s="18"/>
      <c r="L58" s="18"/>
      <c r="M58" s="18"/>
      <c r="N58" s="18"/>
      <c r="O58" s="18"/>
      <c r="P58" s="24" t="s">
        <v>346</v>
      </c>
      <c r="Q58" s="224"/>
      <c r="R58" s="36"/>
      <c r="S58" s="36"/>
      <c r="T58" s="36"/>
      <c r="U58" s="36"/>
      <c r="V58" s="36"/>
      <c r="W58" s="36"/>
      <c r="X58" s="36"/>
      <c r="Y58" s="36"/>
      <c r="Z58" s="21"/>
      <c r="AA58" s="37"/>
      <c r="AD58" s="9" t="s">
        <v>11</v>
      </c>
    </row>
    <row r="59" spans="1:30" ht="14.65" customHeight="1">
      <c r="A59" s="7" t="s">
        <v>82</v>
      </c>
      <c r="D59" s="23"/>
      <c r="E59" s="18" t="s">
        <v>83</v>
      </c>
      <c r="F59" s="19"/>
      <c r="G59" s="20"/>
      <c r="H59" s="20"/>
      <c r="I59" s="20"/>
      <c r="J59" s="18"/>
      <c r="K59" s="18"/>
      <c r="L59" s="18"/>
      <c r="M59" s="18"/>
      <c r="N59" s="18"/>
      <c r="O59" s="18"/>
      <c r="P59" s="24">
        <v>3020484</v>
      </c>
      <c r="Q59" s="224"/>
      <c r="R59" s="36"/>
      <c r="S59" s="36"/>
      <c r="T59" s="36"/>
      <c r="U59" s="36"/>
      <c r="V59" s="36"/>
      <c r="W59" s="36"/>
      <c r="X59" s="36"/>
      <c r="Y59" s="36"/>
      <c r="Z59" s="21"/>
      <c r="AA59" s="37"/>
      <c r="AD59" s="9">
        <f>IF(COUNTIF(AD60:AD68,"-")=COUNTA(AD60:AD68),"-",SUM(AD60:AD63,AD66:AD68))</f>
        <v>3020484218</v>
      </c>
    </row>
    <row r="60" spans="1:30" ht="14.65" customHeight="1">
      <c r="A60" s="7" t="s">
        <v>84</v>
      </c>
      <c r="D60" s="23"/>
      <c r="E60" s="18"/>
      <c r="F60" s="19" t="s">
        <v>85</v>
      </c>
      <c r="G60" s="20"/>
      <c r="H60" s="20"/>
      <c r="I60" s="20"/>
      <c r="J60" s="18"/>
      <c r="K60" s="18"/>
      <c r="L60" s="18"/>
      <c r="M60" s="18"/>
      <c r="N60" s="18"/>
      <c r="O60" s="18"/>
      <c r="P60" s="24">
        <v>1528476</v>
      </c>
      <c r="Q60" s="224"/>
      <c r="R60" s="36"/>
      <c r="S60" s="36"/>
      <c r="T60" s="36"/>
      <c r="U60" s="36"/>
      <c r="V60" s="36"/>
      <c r="W60" s="36"/>
      <c r="X60" s="36"/>
      <c r="Y60" s="36"/>
      <c r="Z60" s="21"/>
      <c r="AA60" s="37"/>
      <c r="AD60" s="9">
        <v>1528476203</v>
      </c>
    </row>
    <row r="61" spans="1:30" ht="14.65" customHeight="1">
      <c r="A61" s="7" t="s">
        <v>86</v>
      </c>
      <c r="D61" s="23"/>
      <c r="E61" s="18"/>
      <c r="F61" s="19" t="s">
        <v>87</v>
      </c>
      <c r="G61" s="19"/>
      <c r="H61" s="26"/>
      <c r="I61" s="19"/>
      <c r="J61" s="19"/>
      <c r="K61" s="18"/>
      <c r="L61" s="18"/>
      <c r="M61" s="18"/>
      <c r="N61" s="18"/>
      <c r="O61" s="18"/>
      <c r="P61" s="24">
        <v>733</v>
      </c>
      <c r="Q61" s="224"/>
      <c r="R61" s="36"/>
      <c r="S61" s="36"/>
      <c r="T61" s="36"/>
      <c r="U61" s="36"/>
      <c r="V61" s="36"/>
      <c r="W61" s="36"/>
      <c r="X61" s="36"/>
      <c r="Y61" s="36"/>
      <c r="Z61" s="21"/>
      <c r="AA61" s="37"/>
      <c r="AD61" s="9">
        <v>732892</v>
      </c>
    </row>
    <row r="62" spans="1:30" ht="14.65" customHeight="1">
      <c r="A62" s="7">
        <v>1500000</v>
      </c>
      <c r="D62" s="23"/>
      <c r="E62" s="18"/>
      <c r="F62" s="19" t="s">
        <v>88</v>
      </c>
      <c r="G62" s="19"/>
      <c r="H62" s="19"/>
      <c r="I62" s="19"/>
      <c r="J62" s="19"/>
      <c r="K62" s="18"/>
      <c r="L62" s="18"/>
      <c r="M62" s="18"/>
      <c r="N62" s="18"/>
      <c r="O62" s="18"/>
      <c r="P62" s="24" t="s">
        <v>346</v>
      </c>
      <c r="Q62" s="224"/>
      <c r="R62" s="36"/>
      <c r="S62" s="36"/>
      <c r="T62" s="36"/>
      <c r="U62" s="36"/>
      <c r="V62" s="36"/>
      <c r="W62" s="36"/>
      <c r="X62" s="36"/>
      <c r="Y62" s="36"/>
      <c r="Z62" s="21"/>
      <c r="AA62" s="37"/>
      <c r="AD62" s="9" t="s">
        <v>11</v>
      </c>
    </row>
    <row r="63" spans="1:30" ht="14.65" customHeight="1">
      <c r="A63" s="7" t="s">
        <v>89</v>
      </c>
      <c r="D63" s="23"/>
      <c r="E63" s="19"/>
      <c r="F63" s="19" t="s">
        <v>75</v>
      </c>
      <c r="G63" s="19"/>
      <c r="H63" s="26"/>
      <c r="I63" s="19"/>
      <c r="J63" s="19"/>
      <c r="K63" s="18"/>
      <c r="L63" s="18"/>
      <c r="M63" s="18"/>
      <c r="N63" s="18"/>
      <c r="O63" s="18"/>
      <c r="P63" s="24">
        <v>1490679</v>
      </c>
      <c r="Q63" s="224"/>
      <c r="R63" s="36"/>
      <c r="S63" s="36"/>
      <c r="T63" s="36"/>
      <c r="U63" s="36"/>
      <c r="V63" s="36"/>
      <c r="W63" s="36"/>
      <c r="X63" s="36"/>
      <c r="Y63" s="36"/>
      <c r="Z63" s="21"/>
      <c r="AA63" s="37"/>
      <c r="AD63" s="9">
        <f>IF(COUNTIF(AD64:AD65,"-")=COUNTA(AD64:AD65),"-",SUM(AD64:AD65))</f>
        <v>1490679449</v>
      </c>
    </row>
    <row r="64" spans="1:30" ht="14.65" customHeight="1">
      <c r="A64" s="7" t="s">
        <v>90</v>
      </c>
      <c r="D64" s="23"/>
      <c r="E64" s="19"/>
      <c r="F64" s="19"/>
      <c r="G64" s="19" t="s">
        <v>91</v>
      </c>
      <c r="H64" s="19"/>
      <c r="I64" s="19"/>
      <c r="J64" s="19"/>
      <c r="K64" s="18"/>
      <c r="L64" s="18"/>
      <c r="M64" s="18"/>
      <c r="N64" s="18"/>
      <c r="O64" s="18"/>
      <c r="P64" s="24">
        <v>1490679</v>
      </c>
      <c r="Q64" s="224"/>
      <c r="R64" s="36"/>
      <c r="S64" s="36"/>
      <c r="T64" s="36"/>
      <c r="U64" s="36"/>
      <c r="V64" s="36"/>
      <c r="W64" s="36"/>
      <c r="X64" s="36"/>
      <c r="Y64" s="36"/>
      <c r="Z64" s="21"/>
      <c r="AA64" s="37"/>
      <c r="AD64" s="9">
        <v>1490679449</v>
      </c>
    </row>
    <row r="65" spans="1:31" ht="14.65" customHeight="1">
      <c r="A65" s="7" t="s">
        <v>92</v>
      </c>
      <c r="D65" s="23"/>
      <c r="E65" s="19"/>
      <c r="F65" s="19"/>
      <c r="G65" s="19" t="s">
        <v>77</v>
      </c>
      <c r="H65" s="19"/>
      <c r="I65" s="19"/>
      <c r="J65" s="19"/>
      <c r="K65" s="18"/>
      <c r="L65" s="18"/>
      <c r="M65" s="18"/>
      <c r="N65" s="18"/>
      <c r="O65" s="18"/>
      <c r="P65" s="24" t="s">
        <v>347</v>
      </c>
      <c r="Q65" s="224"/>
      <c r="R65" s="36"/>
      <c r="S65" s="36"/>
      <c r="T65" s="36"/>
      <c r="U65" s="36"/>
      <c r="V65" s="36"/>
      <c r="W65" s="36"/>
      <c r="X65" s="36"/>
      <c r="Y65" s="36"/>
      <c r="Z65" s="21"/>
      <c r="AA65" s="37"/>
      <c r="AD65" s="9" t="s">
        <v>11</v>
      </c>
    </row>
    <row r="66" spans="1:31" ht="14.65" customHeight="1">
      <c r="A66" s="7" t="s">
        <v>93</v>
      </c>
      <c r="D66" s="23"/>
      <c r="E66" s="19"/>
      <c r="F66" s="19" t="s">
        <v>94</v>
      </c>
      <c r="G66" s="19"/>
      <c r="H66" s="19"/>
      <c r="I66" s="19"/>
      <c r="J66" s="19"/>
      <c r="K66" s="18"/>
      <c r="L66" s="18"/>
      <c r="M66" s="18"/>
      <c r="N66" s="18"/>
      <c r="O66" s="18"/>
      <c r="P66" s="24" t="s">
        <v>346</v>
      </c>
      <c r="Q66" s="224"/>
      <c r="R66" s="36"/>
      <c r="S66" s="36"/>
      <c r="T66" s="36"/>
      <c r="U66" s="36"/>
      <c r="V66" s="36"/>
      <c r="W66" s="36"/>
      <c r="X66" s="36"/>
      <c r="Y66" s="36"/>
      <c r="Z66" s="21"/>
      <c r="AA66" s="37"/>
      <c r="AD66" s="9" t="s">
        <v>11</v>
      </c>
    </row>
    <row r="67" spans="1:31" ht="14.65" customHeight="1">
      <c r="A67" s="7" t="s">
        <v>95</v>
      </c>
      <c r="D67" s="23"/>
      <c r="E67" s="19"/>
      <c r="F67" s="19" t="s">
        <v>35</v>
      </c>
      <c r="G67" s="19"/>
      <c r="H67" s="26"/>
      <c r="I67" s="19"/>
      <c r="J67" s="19"/>
      <c r="K67" s="18"/>
      <c r="L67" s="18"/>
      <c r="M67" s="18"/>
      <c r="N67" s="18"/>
      <c r="O67" s="18"/>
      <c r="P67" s="24" t="s">
        <v>346</v>
      </c>
      <c r="Q67" s="224"/>
      <c r="R67" s="36"/>
      <c r="S67" s="36"/>
      <c r="T67" s="36"/>
      <c r="U67" s="36"/>
      <c r="V67" s="36"/>
      <c r="W67" s="36"/>
      <c r="X67" s="36"/>
      <c r="Y67" s="36"/>
      <c r="Z67" s="21"/>
      <c r="AA67" s="37"/>
      <c r="AD67" s="9" t="s">
        <v>11</v>
      </c>
    </row>
    <row r="68" spans="1:31" ht="14.65" customHeight="1" thickBot="1">
      <c r="A68" s="7" t="s">
        <v>96</v>
      </c>
      <c r="B68" s="7" t="s">
        <v>126</v>
      </c>
      <c r="D68" s="23"/>
      <c r="E68" s="19"/>
      <c r="F68" s="36" t="s">
        <v>81</v>
      </c>
      <c r="G68" s="19"/>
      <c r="H68" s="19"/>
      <c r="I68" s="19"/>
      <c r="J68" s="19"/>
      <c r="K68" s="18"/>
      <c r="L68" s="18"/>
      <c r="M68" s="18"/>
      <c r="N68" s="18"/>
      <c r="O68" s="18"/>
      <c r="P68" s="24">
        <v>596</v>
      </c>
      <c r="Q68" s="224"/>
      <c r="R68" s="407" t="s">
        <v>127</v>
      </c>
      <c r="S68" s="408"/>
      <c r="T68" s="408"/>
      <c r="U68" s="408"/>
      <c r="V68" s="408"/>
      <c r="W68" s="408"/>
      <c r="X68" s="408"/>
      <c r="Y68" s="409"/>
      <c r="Z68" s="38">
        <v>28034003</v>
      </c>
      <c r="AA68" s="39"/>
      <c r="AD68" s="9">
        <v>595674</v>
      </c>
      <c r="AE68" s="9" t="e">
        <f>IF(AND(AE31="-",AE32="-",#REF!="-"),"-",SUM(AE31,AE32,#REF!))</f>
        <v>#REF!</v>
      </c>
    </row>
    <row r="69" spans="1:31" ht="14.65" customHeight="1" thickBot="1">
      <c r="A69" s="7" t="s">
        <v>1</v>
      </c>
      <c r="B69" s="7" t="s">
        <v>97</v>
      </c>
      <c r="D69" s="410" t="s">
        <v>2</v>
      </c>
      <c r="E69" s="411"/>
      <c r="F69" s="411"/>
      <c r="G69" s="411"/>
      <c r="H69" s="411"/>
      <c r="I69" s="411"/>
      <c r="J69" s="411"/>
      <c r="K69" s="411"/>
      <c r="L69" s="411"/>
      <c r="M69" s="411"/>
      <c r="N69" s="411"/>
      <c r="O69" s="412"/>
      <c r="P69" s="40">
        <v>30041695</v>
      </c>
      <c r="Q69" s="225"/>
      <c r="R69" s="413" t="s">
        <v>322</v>
      </c>
      <c r="S69" s="414"/>
      <c r="T69" s="414"/>
      <c r="U69" s="414"/>
      <c r="V69" s="414"/>
      <c r="W69" s="414"/>
      <c r="X69" s="414"/>
      <c r="Y69" s="415"/>
      <c r="Z69" s="40">
        <v>30041695</v>
      </c>
      <c r="AA69" s="41"/>
      <c r="AD69" s="9" t="e">
        <f>IF(AND(AD14="-",AD59="-",#REF!="-"),"-",SUM(AD14,AD59,#REF!))</f>
        <v>#REF!</v>
      </c>
      <c r="AE69" s="9" t="e">
        <f>IF(AND(AE29="-",AE68="-"),"-",SUM(AE29,AE68))</f>
        <v>#REF!</v>
      </c>
    </row>
    <row r="70" spans="1:31" ht="14.65" customHeight="1">
      <c r="D70" s="42"/>
      <c r="E70" s="42"/>
      <c r="F70" s="42"/>
      <c r="G70" s="42"/>
      <c r="H70" s="42"/>
      <c r="I70" s="42"/>
      <c r="J70" s="42"/>
      <c r="K70" s="42"/>
      <c r="L70" s="42"/>
      <c r="M70" s="42"/>
      <c r="N70" s="42"/>
      <c r="O70" s="42"/>
      <c r="P70" s="42"/>
      <c r="Q70" s="42"/>
      <c r="Z70" s="18"/>
      <c r="AA70" s="18"/>
    </row>
    <row r="71" spans="1:31" ht="14.65" customHeight="1">
      <c r="D71" s="43"/>
      <c r="E71" s="44" t="s">
        <v>323</v>
      </c>
      <c r="F71" s="43"/>
      <c r="G71" s="16"/>
      <c r="H71" s="16"/>
      <c r="I71" s="16"/>
      <c r="J71" s="16"/>
      <c r="K71" s="16"/>
      <c r="L71" s="16"/>
      <c r="M71" s="16"/>
      <c r="N71" s="16"/>
      <c r="O71" s="16"/>
      <c r="P71" s="16"/>
      <c r="Q71" s="16"/>
      <c r="Z71" s="42"/>
      <c r="AA71" s="42"/>
    </row>
    <row r="72" spans="1:31" ht="14.65" customHeight="1"/>
    <row r="73" spans="1:31" ht="14.65" customHeight="1"/>
    <row r="74" spans="1:31" ht="14.65" customHeight="1"/>
    <row r="75" spans="1:31" ht="14.65" customHeight="1"/>
    <row r="76" spans="1:31" ht="14.65" customHeight="1"/>
    <row r="77" spans="1:31" ht="16.5" customHeight="1"/>
    <row r="78" spans="1:31" ht="14.65" customHeight="1"/>
    <row r="79" spans="1:31" ht="9.75" customHeight="1"/>
    <row r="80" spans="1:31" ht="14.65" customHeight="1"/>
  </sheetData>
  <mergeCells count="11">
    <mergeCell ref="D9:AA9"/>
    <mergeCell ref="D10:AA10"/>
    <mergeCell ref="D12:O12"/>
    <mergeCell ref="P12:Q12"/>
    <mergeCell ref="R12:Y12"/>
    <mergeCell ref="Z12:AA12"/>
    <mergeCell ref="R29:Y29"/>
    <mergeCell ref="R34:Y34"/>
    <mergeCell ref="R68:Y68"/>
    <mergeCell ref="D69:O69"/>
    <mergeCell ref="R69:Y69"/>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heetViews>
  <sheetFormatPr defaultColWidth="9" defaultRowHeight="13.5"/>
  <cols>
    <col min="1" max="1" width="0" style="47" hidden="1" customWidth="1"/>
    <col min="2" max="2" width="0.625" style="6" customWidth="1"/>
    <col min="3" max="3" width="1.25" style="76" customWidth="1"/>
    <col min="4" max="12" width="2.125" style="76" customWidth="1"/>
    <col min="13" max="13" width="18.375" style="76" customWidth="1"/>
    <col min="14" max="14" width="21.625" style="76" bestFit="1" customWidth="1"/>
    <col min="15" max="15" width="2.5" style="76" customWidth="1"/>
    <col min="16" max="16" width="0.625" style="76" customWidth="1"/>
    <col min="17" max="17" width="9" style="6"/>
    <col min="18" max="18" width="0" style="6" hidden="1" customWidth="1"/>
    <col min="19" max="16384" width="9" style="6"/>
  </cols>
  <sheetData>
    <row r="1" spans="1:18">
      <c r="C1" s="76" t="s">
        <v>333</v>
      </c>
    </row>
    <row r="2" spans="1:18">
      <c r="C2" s="76" t="s">
        <v>334</v>
      </c>
    </row>
    <row r="3" spans="1:18">
      <c r="C3" s="76" t="s">
        <v>335</v>
      </c>
    </row>
    <row r="4" spans="1:18">
      <c r="C4" s="76" t="s">
        <v>336</v>
      </c>
    </row>
    <row r="5" spans="1:18">
      <c r="C5" s="76" t="s">
        <v>337</v>
      </c>
    </row>
    <row r="6" spans="1:18">
      <c r="C6" s="76" t="s">
        <v>338</v>
      </c>
    </row>
    <row r="7" spans="1:18">
      <c r="C7" s="76" t="s">
        <v>339</v>
      </c>
    </row>
    <row r="8" spans="1:18">
      <c r="A8" s="1"/>
      <c r="C8" s="45"/>
      <c r="D8" s="45"/>
      <c r="E8" s="45"/>
      <c r="F8" s="45"/>
      <c r="G8" s="45"/>
      <c r="H8" s="45"/>
      <c r="I8" s="45"/>
      <c r="J8" s="3"/>
      <c r="K8" s="3"/>
      <c r="L8" s="3"/>
      <c r="M8" s="3"/>
      <c r="N8" s="3"/>
      <c r="O8" s="3"/>
      <c r="P8" s="46"/>
    </row>
    <row r="9" spans="1:18" ht="24">
      <c r="C9" s="421" t="s">
        <v>349</v>
      </c>
      <c r="D9" s="421"/>
      <c r="E9" s="421"/>
      <c r="F9" s="421"/>
      <c r="G9" s="421"/>
      <c r="H9" s="421"/>
      <c r="I9" s="421"/>
      <c r="J9" s="421"/>
      <c r="K9" s="421"/>
      <c r="L9" s="421"/>
      <c r="M9" s="421"/>
      <c r="N9" s="421"/>
      <c r="O9" s="421"/>
      <c r="P9" s="48"/>
    </row>
    <row r="10" spans="1:18" ht="17.25">
      <c r="C10" s="422" t="s">
        <v>350</v>
      </c>
      <c r="D10" s="422"/>
      <c r="E10" s="422"/>
      <c r="F10" s="422"/>
      <c r="G10" s="422"/>
      <c r="H10" s="422"/>
      <c r="I10" s="422"/>
      <c r="J10" s="422"/>
      <c r="K10" s="422"/>
      <c r="L10" s="422"/>
      <c r="M10" s="422"/>
      <c r="N10" s="422"/>
      <c r="O10" s="422"/>
      <c r="P10" s="48"/>
    </row>
    <row r="11" spans="1:18" ht="17.25">
      <c r="C11" s="422" t="s">
        <v>351</v>
      </c>
      <c r="D11" s="422"/>
      <c r="E11" s="422"/>
      <c r="F11" s="422"/>
      <c r="G11" s="422"/>
      <c r="H11" s="422"/>
      <c r="I11" s="422"/>
      <c r="J11" s="422"/>
      <c r="K11" s="422"/>
      <c r="L11" s="422"/>
      <c r="M11" s="422"/>
      <c r="N11" s="422"/>
      <c r="O11" s="422"/>
      <c r="P11" s="48"/>
    </row>
    <row r="12" spans="1:18" ht="18" thickBot="1">
      <c r="C12" s="49"/>
      <c r="D12" s="48"/>
      <c r="E12" s="48"/>
      <c r="F12" s="48"/>
      <c r="G12" s="48"/>
      <c r="H12" s="48"/>
      <c r="I12" s="48"/>
      <c r="J12" s="48"/>
      <c r="K12" s="48"/>
      <c r="L12" s="48"/>
      <c r="M12" s="50"/>
      <c r="N12" s="48"/>
      <c r="O12" s="50" t="s">
        <v>345</v>
      </c>
      <c r="P12" s="48"/>
    </row>
    <row r="13" spans="1:18" ht="18" thickBot="1">
      <c r="A13" s="47" t="s">
        <v>314</v>
      </c>
      <c r="C13" s="423" t="s">
        <v>0</v>
      </c>
      <c r="D13" s="424"/>
      <c r="E13" s="424"/>
      <c r="F13" s="424"/>
      <c r="G13" s="424"/>
      <c r="H13" s="424"/>
      <c r="I13" s="424"/>
      <c r="J13" s="424"/>
      <c r="K13" s="424"/>
      <c r="L13" s="424"/>
      <c r="M13" s="424"/>
      <c r="N13" s="425" t="s">
        <v>316</v>
      </c>
      <c r="O13" s="426"/>
      <c r="P13" s="48"/>
    </row>
    <row r="14" spans="1:18">
      <c r="A14" s="47" t="s">
        <v>135</v>
      </c>
      <c r="C14" s="51"/>
      <c r="D14" s="52" t="s">
        <v>136</v>
      </c>
      <c r="E14" s="52"/>
      <c r="F14" s="53"/>
      <c r="G14" s="52"/>
      <c r="H14" s="52"/>
      <c r="I14" s="52"/>
      <c r="J14" s="52"/>
      <c r="K14" s="53"/>
      <c r="L14" s="53"/>
      <c r="M14" s="53"/>
      <c r="N14" s="54">
        <v>2055337</v>
      </c>
      <c r="O14" s="55" t="s">
        <v>355</v>
      </c>
      <c r="P14" s="216"/>
      <c r="R14" s="6">
        <f>IF(AND(R15="-",R30="-"),"-",SUM(R15,R30))</f>
        <v>2055336862</v>
      </c>
    </row>
    <row r="15" spans="1:18">
      <c r="A15" s="47" t="s">
        <v>137</v>
      </c>
      <c r="C15" s="51"/>
      <c r="D15" s="52"/>
      <c r="E15" s="52" t="s">
        <v>138</v>
      </c>
      <c r="F15" s="52"/>
      <c r="G15" s="52"/>
      <c r="H15" s="52"/>
      <c r="I15" s="52"/>
      <c r="J15" s="52"/>
      <c r="K15" s="53"/>
      <c r="L15" s="53"/>
      <c r="M15" s="53"/>
      <c r="N15" s="54">
        <v>1478398</v>
      </c>
      <c r="O15" s="56" t="s">
        <v>355</v>
      </c>
      <c r="P15" s="216"/>
      <c r="R15" s="6">
        <f>IF(COUNTIF(R16:R29,"-")=COUNTA(R16:R29),"-",SUM(R16,R21,R26))</f>
        <v>1478397700</v>
      </c>
    </row>
    <row r="16" spans="1:18">
      <c r="A16" s="47" t="s">
        <v>139</v>
      </c>
      <c r="C16" s="51"/>
      <c r="D16" s="52"/>
      <c r="E16" s="52"/>
      <c r="F16" s="52" t="s">
        <v>140</v>
      </c>
      <c r="G16" s="52"/>
      <c r="H16" s="52"/>
      <c r="I16" s="52"/>
      <c r="J16" s="52"/>
      <c r="K16" s="53"/>
      <c r="L16" s="53"/>
      <c r="M16" s="53"/>
      <c r="N16" s="54">
        <v>-12975</v>
      </c>
      <c r="O16" s="56" t="s">
        <v>355</v>
      </c>
      <c r="P16" s="216"/>
      <c r="R16" s="6">
        <f>IF(COUNTIF(R17:R20,"-")=COUNTA(R17:R20),"-",SUM(R17:R20))</f>
        <v>-12975101</v>
      </c>
    </row>
    <row r="17" spans="1:18">
      <c r="A17" s="47" t="s">
        <v>141</v>
      </c>
      <c r="C17" s="51"/>
      <c r="D17" s="52"/>
      <c r="E17" s="52"/>
      <c r="F17" s="52"/>
      <c r="G17" s="52" t="s">
        <v>142</v>
      </c>
      <c r="H17" s="52"/>
      <c r="I17" s="52"/>
      <c r="J17" s="52"/>
      <c r="K17" s="53"/>
      <c r="L17" s="53"/>
      <c r="M17" s="53"/>
      <c r="N17" s="54">
        <v>492404</v>
      </c>
      <c r="O17" s="56"/>
      <c r="P17" s="216"/>
      <c r="R17" s="6">
        <v>492404299</v>
      </c>
    </row>
    <row r="18" spans="1:18">
      <c r="A18" s="47" t="s">
        <v>143</v>
      </c>
      <c r="C18" s="51"/>
      <c r="D18" s="52"/>
      <c r="E18" s="52"/>
      <c r="F18" s="52"/>
      <c r="G18" s="52" t="s">
        <v>144</v>
      </c>
      <c r="H18" s="52"/>
      <c r="I18" s="52"/>
      <c r="J18" s="52"/>
      <c r="K18" s="53"/>
      <c r="L18" s="53"/>
      <c r="M18" s="53"/>
      <c r="N18" s="54">
        <v>27200</v>
      </c>
      <c r="O18" s="56"/>
      <c r="P18" s="216"/>
      <c r="R18" s="6">
        <v>27200159</v>
      </c>
    </row>
    <row r="19" spans="1:18">
      <c r="A19" s="47" t="s">
        <v>145</v>
      </c>
      <c r="C19" s="51"/>
      <c r="D19" s="52"/>
      <c r="E19" s="52"/>
      <c r="F19" s="52"/>
      <c r="G19" s="52" t="s">
        <v>146</v>
      </c>
      <c r="H19" s="52"/>
      <c r="I19" s="52"/>
      <c r="J19" s="52"/>
      <c r="K19" s="53"/>
      <c r="L19" s="53"/>
      <c r="M19" s="53"/>
      <c r="N19" s="54">
        <v>-569127</v>
      </c>
      <c r="O19" s="56"/>
      <c r="P19" s="216"/>
      <c r="R19" s="6">
        <v>-569126943</v>
      </c>
    </row>
    <row r="20" spans="1:18">
      <c r="A20" s="47" t="s">
        <v>147</v>
      </c>
      <c r="C20" s="51"/>
      <c r="D20" s="52"/>
      <c r="E20" s="52"/>
      <c r="F20" s="52"/>
      <c r="G20" s="52" t="s">
        <v>35</v>
      </c>
      <c r="H20" s="52"/>
      <c r="I20" s="52"/>
      <c r="J20" s="52"/>
      <c r="K20" s="53"/>
      <c r="L20" s="53"/>
      <c r="M20" s="53"/>
      <c r="N20" s="54">
        <v>36547</v>
      </c>
      <c r="O20" s="56"/>
      <c r="P20" s="216"/>
      <c r="R20" s="6">
        <v>36547384</v>
      </c>
    </row>
    <row r="21" spans="1:18">
      <c r="A21" s="47" t="s">
        <v>148</v>
      </c>
      <c r="C21" s="51"/>
      <c r="D21" s="52"/>
      <c r="E21" s="52"/>
      <c r="F21" s="52" t="s">
        <v>149</v>
      </c>
      <c r="G21" s="52"/>
      <c r="H21" s="52"/>
      <c r="I21" s="52"/>
      <c r="J21" s="52"/>
      <c r="K21" s="53"/>
      <c r="L21" s="53"/>
      <c r="M21" s="53"/>
      <c r="N21" s="54">
        <v>1472115</v>
      </c>
      <c r="O21" s="56"/>
      <c r="P21" s="216"/>
      <c r="R21" s="6">
        <f>IF(COUNTIF(R22:R25,"-")=COUNTA(R22:R25),"-",SUM(R22:R25))</f>
        <v>1472115213</v>
      </c>
    </row>
    <row r="22" spans="1:18">
      <c r="A22" s="47" t="s">
        <v>150</v>
      </c>
      <c r="C22" s="51"/>
      <c r="D22" s="52"/>
      <c r="E22" s="52"/>
      <c r="F22" s="52"/>
      <c r="G22" s="52" t="s">
        <v>151</v>
      </c>
      <c r="H22" s="52"/>
      <c r="I22" s="52"/>
      <c r="J22" s="52"/>
      <c r="K22" s="53"/>
      <c r="L22" s="53"/>
      <c r="M22" s="53"/>
      <c r="N22" s="54">
        <v>545872</v>
      </c>
      <c r="O22" s="56"/>
      <c r="P22" s="216"/>
      <c r="R22" s="6">
        <v>545871794</v>
      </c>
    </row>
    <row r="23" spans="1:18">
      <c r="A23" s="47" t="s">
        <v>152</v>
      </c>
      <c r="C23" s="51"/>
      <c r="D23" s="52"/>
      <c r="E23" s="52"/>
      <c r="F23" s="52"/>
      <c r="G23" s="52" t="s">
        <v>153</v>
      </c>
      <c r="H23" s="52"/>
      <c r="I23" s="52"/>
      <c r="J23" s="52"/>
      <c r="K23" s="53"/>
      <c r="L23" s="53"/>
      <c r="M23" s="53"/>
      <c r="N23" s="54">
        <v>17589</v>
      </c>
      <c r="O23" s="56"/>
      <c r="P23" s="216"/>
      <c r="R23" s="6">
        <v>17588975</v>
      </c>
    </row>
    <row r="24" spans="1:18">
      <c r="A24" s="47" t="s">
        <v>154</v>
      </c>
      <c r="C24" s="51"/>
      <c r="D24" s="52"/>
      <c r="E24" s="52"/>
      <c r="F24" s="52"/>
      <c r="G24" s="52" t="s">
        <v>155</v>
      </c>
      <c r="H24" s="52"/>
      <c r="I24" s="52"/>
      <c r="J24" s="52"/>
      <c r="K24" s="53"/>
      <c r="L24" s="53"/>
      <c r="M24" s="53"/>
      <c r="N24" s="54">
        <v>908654</v>
      </c>
      <c r="O24" s="56"/>
      <c r="P24" s="216"/>
      <c r="R24" s="6">
        <v>908654444</v>
      </c>
    </row>
    <row r="25" spans="1:18">
      <c r="A25" s="47" t="s">
        <v>156</v>
      </c>
      <c r="C25" s="51"/>
      <c r="D25" s="52"/>
      <c r="E25" s="52"/>
      <c r="F25" s="52"/>
      <c r="G25" s="52" t="s">
        <v>35</v>
      </c>
      <c r="H25" s="52"/>
      <c r="I25" s="52"/>
      <c r="J25" s="52"/>
      <c r="K25" s="53"/>
      <c r="L25" s="53"/>
      <c r="M25" s="53"/>
      <c r="N25" s="54" t="s">
        <v>352</v>
      </c>
      <c r="O25" s="56"/>
      <c r="P25" s="216"/>
      <c r="R25" s="6" t="s">
        <v>11</v>
      </c>
    </row>
    <row r="26" spans="1:18">
      <c r="A26" s="47" t="s">
        <v>157</v>
      </c>
      <c r="C26" s="51"/>
      <c r="D26" s="52"/>
      <c r="E26" s="52"/>
      <c r="F26" s="52" t="s">
        <v>158</v>
      </c>
      <c r="G26" s="52"/>
      <c r="H26" s="52"/>
      <c r="I26" s="52"/>
      <c r="J26" s="52"/>
      <c r="K26" s="53"/>
      <c r="L26" s="53"/>
      <c r="M26" s="53"/>
      <c r="N26" s="54">
        <v>19258</v>
      </c>
      <c r="O26" s="56"/>
      <c r="P26" s="216"/>
      <c r="R26" s="6">
        <f>IF(COUNTIF(R27:R29,"-")=COUNTA(R27:R29),"-",SUM(R27:R29))</f>
        <v>19257588</v>
      </c>
    </row>
    <row r="27" spans="1:18">
      <c r="A27" s="47" t="s">
        <v>159</v>
      </c>
      <c r="C27" s="51"/>
      <c r="D27" s="52"/>
      <c r="E27" s="52"/>
      <c r="F27" s="53"/>
      <c r="G27" s="53" t="s">
        <v>160</v>
      </c>
      <c r="H27" s="53"/>
      <c r="I27" s="52"/>
      <c r="J27" s="52"/>
      <c r="K27" s="53"/>
      <c r="L27" s="53"/>
      <c r="M27" s="53"/>
      <c r="N27" s="54">
        <v>9958</v>
      </c>
      <c r="O27" s="56"/>
      <c r="P27" s="216"/>
      <c r="R27" s="6">
        <v>9957517</v>
      </c>
    </row>
    <row r="28" spans="1:18">
      <c r="A28" s="47" t="s">
        <v>161</v>
      </c>
      <c r="C28" s="51"/>
      <c r="D28" s="52"/>
      <c r="E28" s="52"/>
      <c r="F28" s="53"/>
      <c r="G28" s="52" t="s">
        <v>162</v>
      </c>
      <c r="H28" s="52"/>
      <c r="I28" s="52"/>
      <c r="J28" s="52"/>
      <c r="K28" s="53"/>
      <c r="L28" s="53"/>
      <c r="M28" s="53"/>
      <c r="N28" s="54" t="s">
        <v>352</v>
      </c>
      <c r="O28" s="56"/>
      <c r="P28" s="216"/>
      <c r="R28" s="6" t="s">
        <v>11</v>
      </c>
    </row>
    <row r="29" spans="1:18">
      <c r="A29" s="47" t="s">
        <v>163</v>
      </c>
      <c r="C29" s="51"/>
      <c r="D29" s="52"/>
      <c r="E29" s="52"/>
      <c r="F29" s="53"/>
      <c r="G29" s="52" t="s">
        <v>35</v>
      </c>
      <c r="H29" s="52"/>
      <c r="I29" s="52"/>
      <c r="J29" s="52"/>
      <c r="K29" s="53"/>
      <c r="L29" s="53"/>
      <c r="M29" s="53"/>
      <c r="N29" s="54">
        <v>9300</v>
      </c>
      <c r="O29" s="56"/>
      <c r="P29" s="216"/>
      <c r="R29" s="6">
        <v>9300071</v>
      </c>
    </row>
    <row r="30" spans="1:18">
      <c r="A30" s="47" t="s">
        <v>164</v>
      </c>
      <c r="C30" s="51"/>
      <c r="D30" s="52"/>
      <c r="E30" s="53" t="s">
        <v>165</v>
      </c>
      <c r="F30" s="53"/>
      <c r="G30" s="52"/>
      <c r="H30" s="52"/>
      <c r="I30" s="52"/>
      <c r="J30" s="52"/>
      <c r="K30" s="53"/>
      <c r="L30" s="53"/>
      <c r="M30" s="53"/>
      <c r="N30" s="54">
        <v>576939</v>
      </c>
      <c r="O30" s="56"/>
      <c r="P30" s="216"/>
      <c r="R30" s="6">
        <f>IF(COUNTIF(R31:R34,"-")=COUNTA(R31:R34),"-",SUM(R31:R34))</f>
        <v>576939162</v>
      </c>
    </row>
    <row r="31" spans="1:18">
      <c r="A31" s="47" t="s">
        <v>166</v>
      </c>
      <c r="C31" s="51"/>
      <c r="D31" s="52"/>
      <c r="E31" s="52"/>
      <c r="F31" s="52" t="s">
        <v>167</v>
      </c>
      <c r="G31" s="52"/>
      <c r="H31" s="52"/>
      <c r="I31" s="52"/>
      <c r="J31" s="52"/>
      <c r="K31" s="53"/>
      <c r="L31" s="53"/>
      <c r="M31" s="53"/>
      <c r="N31" s="54">
        <v>415271</v>
      </c>
      <c r="O31" s="56"/>
      <c r="P31" s="216"/>
      <c r="R31" s="6">
        <v>415271080</v>
      </c>
    </row>
    <row r="32" spans="1:18">
      <c r="A32" s="47" t="s">
        <v>168</v>
      </c>
      <c r="C32" s="51"/>
      <c r="D32" s="52"/>
      <c r="E32" s="52"/>
      <c r="F32" s="52" t="s">
        <v>169</v>
      </c>
      <c r="G32" s="52"/>
      <c r="H32" s="52"/>
      <c r="I32" s="52"/>
      <c r="J32" s="52"/>
      <c r="K32" s="53"/>
      <c r="L32" s="53"/>
      <c r="M32" s="53"/>
      <c r="N32" s="54">
        <v>110051</v>
      </c>
      <c r="O32" s="56"/>
      <c r="P32" s="216"/>
      <c r="R32" s="6">
        <v>110051391</v>
      </c>
    </row>
    <row r="33" spans="1:18">
      <c r="A33" s="47" t="s">
        <v>170</v>
      </c>
      <c r="C33" s="51"/>
      <c r="D33" s="52"/>
      <c r="E33" s="52"/>
      <c r="F33" s="52" t="s">
        <v>171</v>
      </c>
      <c r="G33" s="52"/>
      <c r="H33" s="52"/>
      <c r="I33" s="52"/>
      <c r="J33" s="52"/>
      <c r="K33" s="53"/>
      <c r="L33" s="53"/>
      <c r="M33" s="53"/>
      <c r="N33" s="54">
        <v>39920</v>
      </c>
      <c r="O33" s="56"/>
      <c r="P33" s="216"/>
      <c r="R33" s="6">
        <v>39919533</v>
      </c>
    </row>
    <row r="34" spans="1:18">
      <c r="A34" s="47" t="s">
        <v>172</v>
      </c>
      <c r="C34" s="51"/>
      <c r="D34" s="52"/>
      <c r="E34" s="52"/>
      <c r="F34" s="52" t="s">
        <v>35</v>
      </c>
      <c r="G34" s="52"/>
      <c r="H34" s="52"/>
      <c r="I34" s="52"/>
      <c r="J34" s="52"/>
      <c r="K34" s="53"/>
      <c r="L34" s="53"/>
      <c r="M34" s="53"/>
      <c r="N34" s="54">
        <v>11697</v>
      </c>
      <c r="O34" s="56"/>
      <c r="P34" s="216"/>
      <c r="R34" s="6">
        <v>11697158</v>
      </c>
    </row>
    <row r="35" spans="1:18">
      <c r="A35" s="47" t="s">
        <v>173</v>
      </c>
      <c r="C35" s="51"/>
      <c r="D35" s="52" t="s">
        <v>174</v>
      </c>
      <c r="E35" s="52"/>
      <c r="F35" s="52"/>
      <c r="G35" s="52"/>
      <c r="H35" s="52"/>
      <c r="I35" s="52"/>
      <c r="J35" s="52"/>
      <c r="K35" s="53"/>
      <c r="L35" s="53"/>
      <c r="M35" s="53"/>
      <c r="N35" s="54">
        <v>258898</v>
      </c>
      <c r="O35" s="56"/>
      <c r="P35" s="216"/>
      <c r="R35" s="6">
        <f>IF(COUNTIF(R36:R37,"-")=COUNTA(R36:R37),"-",SUM(R36:R37))</f>
        <v>258898261</v>
      </c>
    </row>
    <row r="36" spans="1:18">
      <c r="A36" s="47" t="s">
        <v>175</v>
      </c>
      <c r="C36" s="51"/>
      <c r="D36" s="52"/>
      <c r="E36" s="52" t="s">
        <v>176</v>
      </c>
      <c r="F36" s="52"/>
      <c r="G36" s="52"/>
      <c r="H36" s="52"/>
      <c r="I36" s="52"/>
      <c r="J36" s="52"/>
      <c r="K36" s="57"/>
      <c r="L36" s="57"/>
      <c r="M36" s="57"/>
      <c r="N36" s="54">
        <v>79411</v>
      </c>
      <c r="O36" s="56"/>
      <c r="P36" s="216"/>
      <c r="R36" s="6">
        <v>79411434</v>
      </c>
    </row>
    <row r="37" spans="1:18">
      <c r="A37" s="47" t="s">
        <v>177</v>
      </c>
      <c r="C37" s="51"/>
      <c r="D37" s="52"/>
      <c r="E37" s="52" t="s">
        <v>35</v>
      </c>
      <c r="F37" s="52"/>
      <c r="G37" s="53"/>
      <c r="H37" s="52"/>
      <c r="I37" s="52"/>
      <c r="J37" s="52"/>
      <c r="K37" s="57"/>
      <c r="L37" s="57"/>
      <c r="M37" s="57"/>
      <c r="N37" s="54">
        <v>179487</v>
      </c>
      <c r="O37" s="56"/>
      <c r="P37" s="216"/>
      <c r="R37" s="6">
        <v>179486827</v>
      </c>
    </row>
    <row r="38" spans="1:18">
      <c r="A38" s="47" t="s">
        <v>133</v>
      </c>
      <c r="C38" s="58" t="s">
        <v>134</v>
      </c>
      <c r="D38" s="59"/>
      <c r="E38" s="59"/>
      <c r="F38" s="59"/>
      <c r="G38" s="59"/>
      <c r="H38" s="59"/>
      <c r="I38" s="59"/>
      <c r="J38" s="59"/>
      <c r="K38" s="60"/>
      <c r="L38" s="60"/>
      <c r="M38" s="60"/>
      <c r="N38" s="61">
        <v>-1796439</v>
      </c>
      <c r="O38" s="62"/>
      <c r="P38" s="216"/>
      <c r="R38" s="6">
        <f>IF(COUNTIF(R14:R35,"-")=COUNTA(R14:R35),"-",SUM(R35)-SUM(R14))</f>
        <v>-1796438601</v>
      </c>
    </row>
    <row r="39" spans="1:18">
      <c r="A39" s="47" t="s">
        <v>180</v>
      </c>
      <c r="C39" s="51"/>
      <c r="D39" s="52" t="s">
        <v>181</v>
      </c>
      <c r="E39" s="52"/>
      <c r="F39" s="53"/>
      <c r="G39" s="52"/>
      <c r="H39" s="52"/>
      <c r="I39" s="52"/>
      <c r="J39" s="52"/>
      <c r="K39" s="53"/>
      <c r="L39" s="53"/>
      <c r="M39" s="53"/>
      <c r="N39" s="54">
        <v>80107</v>
      </c>
      <c r="O39" s="55"/>
      <c r="P39" s="216"/>
      <c r="R39" s="6">
        <f>IF(COUNTIF(R40:R44,"-")=COUNTA(R40:R44),"-",SUM(R40:R44))</f>
        <v>80106642</v>
      </c>
    </row>
    <row r="40" spans="1:18">
      <c r="A40" s="47" t="s">
        <v>182</v>
      </c>
      <c r="C40" s="51"/>
      <c r="D40" s="52"/>
      <c r="E40" s="53" t="s">
        <v>183</v>
      </c>
      <c r="F40" s="53"/>
      <c r="G40" s="52"/>
      <c r="H40" s="52"/>
      <c r="I40" s="52"/>
      <c r="J40" s="52"/>
      <c r="K40" s="53"/>
      <c r="L40" s="53"/>
      <c r="M40" s="53"/>
      <c r="N40" s="54">
        <v>61091</v>
      </c>
      <c r="O40" s="56"/>
      <c r="P40" s="216"/>
      <c r="R40" s="6">
        <v>61090700</v>
      </c>
    </row>
    <row r="41" spans="1:18">
      <c r="A41" s="47" t="s">
        <v>184</v>
      </c>
      <c r="C41" s="51"/>
      <c r="D41" s="52"/>
      <c r="E41" s="53" t="s">
        <v>185</v>
      </c>
      <c r="F41" s="53"/>
      <c r="G41" s="52"/>
      <c r="H41" s="52"/>
      <c r="I41" s="52"/>
      <c r="J41" s="52"/>
      <c r="K41" s="53"/>
      <c r="L41" s="53"/>
      <c r="M41" s="53"/>
      <c r="N41" s="54">
        <v>19016</v>
      </c>
      <c r="O41" s="56"/>
      <c r="P41" s="216"/>
      <c r="R41" s="6">
        <v>19015942</v>
      </c>
    </row>
    <row r="42" spans="1:18">
      <c r="A42" s="47" t="s">
        <v>186</v>
      </c>
      <c r="C42" s="51"/>
      <c r="D42" s="52"/>
      <c r="E42" s="53" t="s">
        <v>187</v>
      </c>
      <c r="F42" s="53"/>
      <c r="G42" s="52"/>
      <c r="H42" s="53"/>
      <c r="I42" s="52"/>
      <c r="J42" s="52"/>
      <c r="K42" s="53"/>
      <c r="L42" s="53"/>
      <c r="M42" s="53"/>
      <c r="N42" s="54" t="s">
        <v>352</v>
      </c>
      <c r="O42" s="56"/>
      <c r="P42" s="216"/>
      <c r="R42" s="6" t="s">
        <v>11</v>
      </c>
    </row>
    <row r="43" spans="1:18">
      <c r="A43" s="47" t="s">
        <v>188</v>
      </c>
      <c r="C43" s="51"/>
      <c r="D43" s="52"/>
      <c r="E43" s="52" t="s">
        <v>189</v>
      </c>
      <c r="F43" s="52"/>
      <c r="G43" s="52"/>
      <c r="H43" s="52"/>
      <c r="I43" s="52"/>
      <c r="J43" s="52"/>
      <c r="K43" s="53"/>
      <c r="L43" s="53"/>
      <c r="M43" s="53"/>
      <c r="N43" s="54" t="s">
        <v>353</v>
      </c>
      <c r="O43" s="56"/>
      <c r="P43" s="216"/>
      <c r="R43" s="6" t="s">
        <v>11</v>
      </c>
    </row>
    <row r="44" spans="1:18">
      <c r="A44" s="47" t="s">
        <v>190</v>
      </c>
      <c r="C44" s="51"/>
      <c r="D44" s="52"/>
      <c r="E44" s="52" t="s">
        <v>35</v>
      </c>
      <c r="F44" s="52"/>
      <c r="G44" s="52"/>
      <c r="H44" s="52"/>
      <c r="I44" s="52"/>
      <c r="J44" s="52"/>
      <c r="K44" s="53"/>
      <c r="L44" s="53"/>
      <c r="M44" s="53"/>
      <c r="N44" s="54" t="s">
        <v>352</v>
      </c>
      <c r="O44" s="56"/>
      <c r="P44" s="216"/>
      <c r="R44" s="6" t="s">
        <v>11</v>
      </c>
    </row>
    <row r="45" spans="1:18">
      <c r="A45" s="47" t="s">
        <v>191</v>
      </c>
      <c r="C45" s="51"/>
      <c r="D45" s="52" t="s">
        <v>192</v>
      </c>
      <c r="E45" s="52"/>
      <c r="F45" s="52"/>
      <c r="G45" s="52"/>
      <c r="H45" s="52"/>
      <c r="I45" s="52"/>
      <c r="J45" s="52"/>
      <c r="K45" s="57"/>
      <c r="L45" s="57"/>
      <c r="M45" s="57"/>
      <c r="N45" s="54">
        <v>15679</v>
      </c>
      <c r="O45" s="55"/>
      <c r="P45" s="216"/>
      <c r="R45" s="6">
        <f>IF(COUNTIF(R46:R47,"-")=COUNTA(R46:R47),"-",SUM(R46:R47))</f>
        <v>15679271</v>
      </c>
    </row>
    <row r="46" spans="1:18">
      <c r="A46" s="47" t="s">
        <v>193</v>
      </c>
      <c r="C46" s="51"/>
      <c r="D46" s="52"/>
      <c r="E46" s="52" t="s">
        <v>194</v>
      </c>
      <c r="F46" s="52"/>
      <c r="G46" s="52"/>
      <c r="H46" s="52"/>
      <c r="I46" s="52"/>
      <c r="J46" s="52"/>
      <c r="K46" s="57"/>
      <c r="L46" s="57"/>
      <c r="M46" s="57"/>
      <c r="N46" s="54">
        <v>15679</v>
      </c>
      <c r="O46" s="56"/>
      <c r="P46" s="216"/>
      <c r="R46" s="6">
        <v>15679271</v>
      </c>
    </row>
    <row r="47" spans="1:18" ht="14.25" thickBot="1">
      <c r="A47" s="47" t="s">
        <v>195</v>
      </c>
      <c r="C47" s="51"/>
      <c r="D47" s="52"/>
      <c r="E47" s="52" t="s">
        <v>35</v>
      </c>
      <c r="F47" s="52"/>
      <c r="G47" s="52"/>
      <c r="H47" s="52"/>
      <c r="I47" s="52"/>
      <c r="J47" s="52"/>
      <c r="K47" s="57"/>
      <c r="L47" s="57"/>
      <c r="M47" s="57"/>
      <c r="N47" s="54" t="s">
        <v>354</v>
      </c>
      <c r="O47" s="56"/>
      <c r="P47" s="216"/>
      <c r="R47" s="6" t="s">
        <v>11</v>
      </c>
    </row>
    <row r="48" spans="1:18" ht="14.25" thickBot="1">
      <c r="A48" s="47" t="s">
        <v>178</v>
      </c>
      <c r="C48" s="63" t="s">
        <v>179</v>
      </c>
      <c r="D48" s="64"/>
      <c r="E48" s="64"/>
      <c r="F48" s="64"/>
      <c r="G48" s="64"/>
      <c r="H48" s="64"/>
      <c r="I48" s="64"/>
      <c r="J48" s="64"/>
      <c r="K48" s="65"/>
      <c r="L48" s="65"/>
      <c r="M48" s="65"/>
      <c r="N48" s="66">
        <v>-1860866</v>
      </c>
      <c r="O48" s="67" t="s">
        <v>355</v>
      </c>
      <c r="P48" s="216"/>
      <c r="R48" s="6">
        <f>IF(COUNTIF(R38:R47,"-")=COUNTA(R38:R47),"-",SUM(R38,R45)-SUM(R39))</f>
        <v>-1860865972</v>
      </c>
    </row>
    <row r="49" spans="1:12" s="69" customFormat="1" ht="3.75" customHeight="1">
      <c r="A49" s="68"/>
      <c r="C49" s="70"/>
      <c r="D49" s="70"/>
      <c r="E49" s="71"/>
      <c r="F49" s="71"/>
      <c r="G49" s="71"/>
      <c r="H49" s="71"/>
      <c r="I49" s="71"/>
      <c r="J49" s="72"/>
      <c r="K49" s="72"/>
      <c r="L49" s="72"/>
    </row>
    <row r="50" spans="1:12" s="69" customFormat="1" ht="15.6" customHeight="1">
      <c r="A50" s="68"/>
      <c r="C50" s="73"/>
      <c r="D50" s="73" t="s">
        <v>323</v>
      </c>
      <c r="E50" s="74"/>
      <c r="F50" s="74"/>
      <c r="G50" s="74"/>
      <c r="H50" s="74"/>
      <c r="I50" s="74"/>
      <c r="J50" s="75"/>
      <c r="K50" s="75"/>
      <c r="L50" s="75"/>
    </row>
  </sheetData>
  <mergeCells count="5">
    <mergeCell ref="C9:O9"/>
    <mergeCell ref="C10:O10"/>
    <mergeCell ref="C11:O11"/>
    <mergeCell ref="C13:M13"/>
    <mergeCell ref="N13:O13"/>
  </mergeCells>
  <phoneticPr fontId="10"/>
  <pageMargins left="0.7" right="0.7" top="0.39370078740157477" bottom="0.39370078740157477"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ColWidth="9" defaultRowHeight="12.75"/>
  <cols>
    <col min="1" max="1" width="0" style="77" hidden="1" customWidth="1"/>
    <col min="2" max="2" width="1.125" style="79" customWidth="1"/>
    <col min="3" max="3" width="1.625" style="79" customWidth="1"/>
    <col min="4" max="9" width="2" style="79" customWidth="1"/>
    <col min="10" max="10" width="15.375" style="79" customWidth="1"/>
    <col min="11" max="11" width="21.625" style="79" bestFit="1" customWidth="1"/>
    <col min="12" max="12" width="3" style="79" bestFit="1" customWidth="1"/>
    <col min="13" max="13" width="21.625" style="79" bestFit="1" customWidth="1"/>
    <col min="14" max="14" width="3" style="79" bestFit="1" customWidth="1"/>
    <col min="15" max="15" width="21.625" style="79" bestFit="1" customWidth="1"/>
    <col min="16" max="16" width="3" style="79" bestFit="1" customWidth="1"/>
    <col min="17" max="17" width="21.625" style="79" hidden="1" customWidth="1"/>
    <col min="18" max="18" width="3" style="79" hidden="1" customWidth="1"/>
    <col min="19" max="19" width="1" style="79" customWidth="1"/>
    <col min="20" max="20" width="9" style="79"/>
    <col min="21" max="24" width="0" style="79" hidden="1" customWidth="1"/>
    <col min="25" max="16384" width="9" style="79"/>
  </cols>
  <sheetData>
    <row r="1" spans="1:24">
      <c r="C1" s="79" t="s">
        <v>333</v>
      </c>
    </row>
    <row r="2" spans="1:24">
      <c r="C2" s="79" t="s">
        <v>334</v>
      </c>
    </row>
    <row r="3" spans="1:24">
      <c r="C3" s="79" t="s">
        <v>335</v>
      </c>
    </row>
    <row r="4" spans="1:24">
      <c r="C4" s="79" t="s">
        <v>336</v>
      </c>
    </row>
    <row r="5" spans="1:24">
      <c r="C5" s="79" t="s">
        <v>337</v>
      </c>
    </row>
    <row r="6" spans="1:24">
      <c r="C6" s="79" t="s">
        <v>338</v>
      </c>
    </row>
    <row r="7" spans="1:24">
      <c r="C7" s="79" t="s">
        <v>339</v>
      </c>
    </row>
    <row r="9" spans="1:24" ht="24">
      <c r="B9" s="78"/>
      <c r="C9" s="445" t="s">
        <v>356</v>
      </c>
      <c r="D9" s="445"/>
      <c r="E9" s="445"/>
      <c r="F9" s="445"/>
      <c r="G9" s="445"/>
      <c r="H9" s="445"/>
      <c r="I9" s="445"/>
      <c r="J9" s="445"/>
      <c r="K9" s="445"/>
      <c r="L9" s="445"/>
      <c r="M9" s="445"/>
      <c r="N9" s="445"/>
      <c r="O9" s="445"/>
      <c r="P9" s="445"/>
      <c r="Q9" s="445"/>
      <c r="R9" s="445"/>
    </row>
    <row r="10" spans="1:24" ht="17.25">
      <c r="B10" s="80"/>
      <c r="C10" s="446" t="s">
        <v>357</v>
      </c>
      <c r="D10" s="446"/>
      <c r="E10" s="446"/>
      <c r="F10" s="446"/>
      <c r="G10" s="446"/>
      <c r="H10" s="446"/>
      <c r="I10" s="446"/>
      <c r="J10" s="446"/>
      <c r="K10" s="446"/>
      <c r="L10" s="446"/>
      <c r="M10" s="446"/>
      <c r="N10" s="446"/>
      <c r="O10" s="446"/>
      <c r="P10" s="446"/>
      <c r="Q10" s="446"/>
      <c r="R10" s="446"/>
    </row>
    <row r="11" spans="1:24" ht="17.25">
      <c r="B11" s="80"/>
      <c r="C11" s="446" t="s">
        <v>351</v>
      </c>
      <c r="D11" s="446"/>
      <c r="E11" s="446"/>
      <c r="F11" s="446"/>
      <c r="G11" s="446"/>
      <c r="H11" s="446"/>
      <c r="I11" s="446"/>
      <c r="J11" s="446"/>
      <c r="K11" s="446"/>
      <c r="L11" s="446"/>
      <c r="M11" s="446"/>
      <c r="N11" s="446"/>
      <c r="O11" s="446"/>
      <c r="P11" s="446"/>
      <c r="Q11" s="446"/>
      <c r="R11" s="446"/>
    </row>
    <row r="12" spans="1:24" ht="15.75" customHeight="1" thickBot="1">
      <c r="B12" s="81"/>
      <c r="C12" s="82"/>
      <c r="D12" s="82"/>
      <c r="E12" s="82"/>
      <c r="F12" s="82"/>
      <c r="G12" s="82"/>
      <c r="H12" s="82"/>
      <c r="I12" s="82"/>
      <c r="J12" s="83"/>
      <c r="K12" s="82"/>
      <c r="L12" s="83"/>
      <c r="M12" s="82"/>
      <c r="N12" s="82"/>
      <c r="O12" s="82"/>
      <c r="P12" s="217" t="s">
        <v>345</v>
      </c>
      <c r="Q12" s="82"/>
      <c r="R12" s="83"/>
    </row>
    <row r="13" spans="1:24" ht="12.75" customHeight="1">
      <c r="B13" s="84"/>
      <c r="C13" s="447" t="s">
        <v>0</v>
      </c>
      <c r="D13" s="448"/>
      <c r="E13" s="448"/>
      <c r="F13" s="448"/>
      <c r="G13" s="448"/>
      <c r="H13" s="448"/>
      <c r="I13" s="448"/>
      <c r="J13" s="449"/>
      <c r="K13" s="453" t="s">
        <v>324</v>
      </c>
      <c r="L13" s="448"/>
      <c r="M13" s="85"/>
      <c r="N13" s="85"/>
      <c r="O13" s="85"/>
      <c r="P13" s="86"/>
      <c r="Q13" s="85"/>
      <c r="R13" s="86"/>
    </row>
    <row r="14" spans="1:24" ht="29.25" customHeight="1" thickBot="1">
      <c r="A14" s="77" t="s">
        <v>314</v>
      </c>
      <c r="B14" s="84"/>
      <c r="C14" s="450"/>
      <c r="D14" s="451"/>
      <c r="E14" s="451"/>
      <c r="F14" s="451"/>
      <c r="G14" s="451"/>
      <c r="H14" s="451"/>
      <c r="I14" s="451"/>
      <c r="J14" s="452"/>
      <c r="K14" s="454"/>
      <c r="L14" s="451"/>
      <c r="M14" s="455" t="s">
        <v>325</v>
      </c>
      <c r="N14" s="456"/>
      <c r="O14" s="455" t="s">
        <v>326</v>
      </c>
      <c r="P14" s="457"/>
      <c r="Q14" s="458" t="s">
        <v>132</v>
      </c>
      <c r="R14" s="459"/>
    </row>
    <row r="15" spans="1:24" ht="15.95" customHeight="1">
      <c r="A15" s="77" t="s">
        <v>196</v>
      </c>
      <c r="B15" s="87"/>
      <c r="C15" s="88" t="s">
        <v>197</v>
      </c>
      <c r="D15" s="89"/>
      <c r="E15" s="89"/>
      <c r="F15" s="89"/>
      <c r="G15" s="89"/>
      <c r="H15" s="89"/>
      <c r="I15" s="89"/>
      <c r="J15" s="90"/>
      <c r="K15" s="91">
        <v>27562811</v>
      </c>
      <c r="L15" s="92" t="s">
        <v>355</v>
      </c>
      <c r="M15" s="91">
        <v>29166496</v>
      </c>
      <c r="N15" s="93"/>
      <c r="O15" s="91">
        <v>-1603686</v>
      </c>
      <c r="P15" s="95"/>
      <c r="Q15" s="94" t="s">
        <v>358</v>
      </c>
      <c r="R15" s="95"/>
      <c r="U15" s="220">
        <f t="shared" ref="U15:U20" si="0">IF(COUNTIF(V15:X15,"-")=COUNTA(V15:X15),"-",SUM(V15:X15))</f>
        <v>27562810631</v>
      </c>
      <c r="V15" s="220">
        <v>29166496417</v>
      </c>
      <c r="W15" s="220">
        <v>-1603685786</v>
      </c>
      <c r="X15" s="220" t="s">
        <v>11</v>
      </c>
    </row>
    <row r="16" spans="1:24" ht="15.95" customHeight="1">
      <c r="A16" s="77" t="s">
        <v>198</v>
      </c>
      <c r="B16" s="87"/>
      <c r="C16" s="23"/>
      <c r="D16" s="19" t="s">
        <v>199</v>
      </c>
      <c r="E16" s="19"/>
      <c r="F16" s="19"/>
      <c r="G16" s="19"/>
      <c r="H16" s="19"/>
      <c r="I16" s="19"/>
      <c r="J16" s="96"/>
      <c r="K16" s="97">
        <v>-1860866</v>
      </c>
      <c r="L16" s="98"/>
      <c r="M16" s="436"/>
      <c r="N16" s="437"/>
      <c r="O16" s="97">
        <v>-1860866</v>
      </c>
      <c r="P16" s="103"/>
      <c r="Q16" s="100" t="s">
        <v>352</v>
      </c>
      <c r="R16" s="101"/>
      <c r="U16" s="220">
        <f t="shared" si="0"/>
        <v>-1860865972</v>
      </c>
      <c r="V16" s="220" t="s">
        <v>11</v>
      </c>
      <c r="W16" s="220">
        <v>-1860865972</v>
      </c>
      <c r="X16" s="220" t="s">
        <v>11</v>
      </c>
    </row>
    <row r="17" spans="1:24" ht="15.95" customHeight="1">
      <c r="A17" s="77" t="s">
        <v>200</v>
      </c>
      <c r="B17" s="84"/>
      <c r="C17" s="102"/>
      <c r="D17" s="96" t="s">
        <v>201</v>
      </c>
      <c r="E17" s="96"/>
      <c r="F17" s="96"/>
      <c r="G17" s="96"/>
      <c r="H17" s="96"/>
      <c r="I17" s="96"/>
      <c r="J17" s="96"/>
      <c r="K17" s="97">
        <v>2337098</v>
      </c>
      <c r="L17" s="98"/>
      <c r="M17" s="433"/>
      <c r="N17" s="438"/>
      <c r="O17" s="97">
        <v>2337098</v>
      </c>
      <c r="P17" s="103"/>
      <c r="Q17" s="100" t="s">
        <v>11</v>
      </c>
      <c r="R17" s="103"/>
      <c r="U17" s="220">
        <f t="shared" si="0"/>
        <v>2337097782</v>
      </c>
      <c r="V17" s="220" t="s">
        <v>11</v>
      </c>
      <c r="W17" s="220">
        <f>IF(COUNTIF(W18:W19,"-")=COUNTA(W18:W19),"-",SUM(W18:W19))</f>
        <v>2337097782</v>
      </c>
      <c r="X17" s="220" t="s">
        <v>11</v>
      </c>
    </row>
    <row r="18" spans="1:24" ht="15.95" customHeight="1">
      <c r="A18" s="77" t="s">
        <v>202</v>
      </c>
      <c r="B18" s="84"/>
      <c r="C18" s="104"/>
      <c r="D18" s="96"/>
      <c r="E18" s="105" t="s">
        <v>203</v>
      </c>
      <c r="F18" s="105"/>
      <c r="G18" s="105"/>
      <c r="H18" s="105"/>
      <c r="I18" s="105"/>
      <c r="J18" s="96"/>
      <c r="K18" s="97">
        <v>1832350</v>
      </c>
      <c r="L18" s="98"/>
      <c r="M18" s="433"/>
      <c r="N18" s="438"/>
      <c r="O18" s="97">
        <v>1832350</v>
      </c>
      <c r="P18" s="103"/>
      <c r="Q18" s="100" t="s">
        <v>352</v>
      </c>
      <c r="R18" s="103"/>
      <c r="U18" s="220">
        <f t="shared" si="0"/>
        <v>1832349718</v>
      </c>
      <c r="V18" s="220" t="s">
        <v>11</v>
      </c>
      <c r="W18" s="220">
        <v>1832349718</v>
      </c>
      <c r="X18" s="220" t="s">
        <v>11</v>
      </c>
    </row>
    <row r="19" spans="1:24" ht="15.95" customHeight="1">
      <c r="A19" s="77" t="s">
        <v>204</v>
      </c>
      <c r="B19" s="84"/>
      <c r="C19" s="106"/>
      <c r="D19" s="107"/>
      <c r="E19" s="107" t="s">
        <v>205</v>
      </c>
      <c r="F19" s="107"/>
      <c r="G19" s="107"/>
      <c r="H19" s="107"/>
      <c r="I19" s="107"/>
      <c r="J19" s="108"/>
      <c r="K19" s="109">
        <v>504748</v>
      </c>
      <c r="L19" s="110"/>
      <c r="M19" s="439"/>
      <c r="N19" s="440"/>
      <c r="O19" s="109">
        <v>504748</v>
      </c>
      <c r="P19" s="113"/>
      <c r="Q19" s="112" t="s">
        <v>352</v>
      </c>
      <c r="R19" s="113"/>
      <c r="U19" s="220">
        <f t="shared" si="0"/>
        <v>504748064</v>
      </c>
      <c r="V19" s="220" t="s">
        <v>11</v>
      </c>
      <c r="W19" s="220">
        <v>504748064</v>
      </c>
      <c r="X19" s="220" t="s">
        <v>11</v>
      </c>
    </row>
    <row r="20" spans="1:24" ht="15.95" customHeight="1">
      <c r="A20" s="77" t="s">
        <v>206</v>
      </c>
      <c r="B20" s="84"/>
      <c r="C20" s="114"/>
      <c r="D20" s="115" t="s">
        <v>207</v>
      </c>
      <c r="E20" s="116"/>
      <c r="F20" s="115"/>
      <c r="G20" s="115"/>
      <c r="H20" s="115"/>
      <c r="I20" s="115"/>
      <c r="J20" s="117"/>
      <c r="K20" s="118">
        <v>476232</v>
      </c>
      <c r="L20" s="119"/>
      <c r="M20" s="441"/>
      <c r="N20" s="442"/>
      <c r="O20" s="118">
        <v>476232</v>
      </c>
      <c r="P20" s="121"/>
      <c r="Q20" s="120" t="s">
        <v>11</v>
      </c>
      <c r="R20" s="121"/>
      <c r="U20" s="220">
        <f t="shared" si="0"/>
        <v>476231810</v>
      </c>
      <c r="V20" s="220" t="s">
        <v>11</v>
      </c>
      <c r="W20" s="220">
        <f>IF(COUNTIF(W16:W17,"-")=COUNTA(W16:W17),"-",SUM(W16:W17))</f>
        <v>476231810</v>
      </c>
      <c r="X20" s="220" t="s">
        <v>11</v>
      </c>
    </row>
    <row r="21" spans="1:24" ht="15.95" customHeight="1">
      <c r="A21" s="77" t="s">
        <v>208</v>
      </c>
      <c r="B21" s="84"/>
      <c r="C21" s="23"/>
      <c r="D21" s="122" t="s">
        <v>327</v>
      </c>
      <c r="E21" s="122"/>
      <c r="F21" s="122"/>
      <c r="G21" s="105"/>
      <c r="H21" s="105"/>
      <c r="I21" s="105"/>
      <c r="J21" s="96"/>
      <c r="K21" s="429"/>
      <c r="L21" s="430"/>
      <c r="M21" s="97">
        <v>-649569</v>
      </c>
      <c r="N21" s="99"/>
      <c r="O21" s="97">
        <v>649569</v>
      </c>
      <c r="P21" s="103"/>
      <c r="Q21" s="443" t="s">
        <v>11</v>
      </c>
      <c r="R21" s="444"/>
      <c r="U21" s="220">
        <v>0</v>
      </c>
      <c r="V21" s="220">
        <f>IF(COUNTA(V22:V25)=COUNTIF(V22:V25,"-"),"-",SUM(V22,V24,V23,V25))</f>
        <v>-649568743</v>
      </c>
      <c r="W21" s="220">
        <f>IF(COUNTA(W22:W25)=COUNTIF(W22:W25,"-"),"-",SUM(W22,W24,W23,W25))</f>
        <v>649568743</v>
      </c>
      <c r="X21" s="220" t="s">
        <v>11</v>
      </c>
    </row>
    <row r="22" spans="1:24" ht="15.95" customHeight="1">
      <c r="A22" s="77" t="s">
        <v>209</v>
      </c>
      <c r="B22" s="84"/>
      <c r="C22" s="23"/>
      <c r="D22" s="122"/>
      <c r="E22" s="122" t="s">
        <v>210</v>
      </c>
      <c r="F22" s="105"/>
      <c r="G22" s="105"/>
      <c r="H22" s="105"/>
      <c r="I22" s="105"/>
      <c r="J22" s="96"/>
      <c r="K22" s="429"/>
      <c r="L22" s="430"/>
      <c r="M22" s="97">
        <v>1932151</v>
      </c>
      <c r="N22" s="99"/>
      <c r="O22" s="97">
        <v>-1932151</v>
      </c>
      <c r="P22" s="103"/>
      <c r="Q22" s="427" t="s">
        <v>11</v>
      </c>
      <c r="R22" s="428"/>
      <c r="U22" s="220">
        <v>0</v>
      </c>
      <c r="V22" s="220">
        <v>1932151372</v>
      </c>
      <c r="W22" s="220">
        <v>-1932151372</v>
      </c>
      <c r="X22" s="220" t="s">
        <v>11</v>
      </c>
    </row>
    <row r="23" spans="1:24" ht="15.95" customHeight="1">
      <c r="A23" s="77" t="s">
        <v>211</v>
      </c>
      <c r="B23" s="84"/>
      <c r="C23" s="23"/>
      <c r="D23" s="122"/>
      <c r="E23" s="122" t="s">
        <v>212</v>
      </c>
      <c r="F23" s="122"/>
      <c r="G23" s="105"/>
      <c r="H23" s="105"/>
      <c r="I23" s="105"/>
      <c r="J23" s="96"/>
      <c r="K23" s="429"/>
      <c r="L23" s="430"/>
      <c r="M23" s="97">
        <v>-1833125</v>
      </c>
      <c r="N23" s="99"/>
      <c r="O23" s="97">
        <v>1833125</v>
      </c>
      <c r="P23" s="103"/>
      <c r="Q23" s="427" t="s">
        <v>11</v>
      </c>
      <c r="R23" s="428"/>
      <c r="U23" s="220">
        <v>0</v>
      </c>
      <c r="V23" s="220">
        <v>-1833125064</v>
      </c>
      <c r="W23" s="220">
        <v>1833125064</v>
      </c>
      <c r="X23" s="220" t="s">
        <v>11</v>
      </c>
    </row>
    <row r="24" spans="1:24" ht="15.95" customHeight="1">
      <c r="A24" s="77" t="s">
        <v>213</v>
      </c>
      <c r="B24" s="84"/>
      <c r="C24" s="23"/>
      <c r="D24" s="122"/>
      <c r="E24" s="122" t="s">
        <v>214</v>
      </c>
      <c r="F24" s="122"/>
      <c r="G24" s="105"/>
      <c r="H24" s="105"/>
      <c r="I24" s="105"/>
      <c r="J24" s="96"/>
      <c r="K24" s="429"/>
      <c r="L24" s="430"/>
      <c r="M24" s="97">
        <v>28699</v>
      </c>
      <c r="N24" s="99"/>
      <c r="O24" s="97">
        <v>-28699</v>
      </c>
      <c r="P24" s="103"/>
      <c r="Q24" s="427" t="s">
        <v>11</v>
      </c>
      <c r="R24" s="428"/>
      <c r="U24" s="220">
        <v>0</v>
      </c>
      <c r="V24" s="220">
        <v>28698663</v>
      </c>
      <c r="W24" s="220">
        <v>-28698663</v>
      </c>
      <c r="X24" s="220" t="s">
        <v>11</v>
      </c>
    </row>
    <row r="25" spans="1:24" ht="15.95" customHeight="1">
      <c r="A25" s="77" t="s">
        <v>215</v>
      </c>
      <c r="B25" s="84"/>
      <c r="C25" s="23"/>
      <c r="D25" s="122"/>
      <c r="E25" s="122" t="s">
        <v>216</v>
      </c>
      <c r="F25" s="122"/>
      <c r="G25" s="105"/>
      <c r="H25" s="20"/>
      <c r="I25" s="105"/>
      <c r="J25" s="96"/>
      <c r="K25" s="429"/>
      <c r="L25" s="430"/>
      <c r="M25" s="97">
        <v>-777294</v>
      </c>
      <c r="N25" s="99"/>
      <c r="O25" s="97">
        <v>777294</v>
      </c>
      <c r="P25" s="103"/>
      <c r="Q25" s="427" t="s">
        <v>11</v>
      </c>
      <c r="R25" s="428"/>
      <c r="U25" s="220">
        <v>0</v>
      </c>
      <c r="V25" s="220">
        <v>-777293714</v>
      </c>
      <c r="W25" s="220">
        <v>777293714</v>
      </c>
      <c r="X25" s="220" t="s">
        <v>11</v>
      </c>
    </row>
    <row r="26" spans="1:24" ht="15.95" customHeight="1">
      <c r="A26" s="77" t="s">
        <v>217</v>
      </c>
      <c r="B26" s="84"/>
      <c r="C26" s="23"/>
      <c r="D26" s="122" t="s">
        <v>218</v>
      </c>
      <c r="E26" s="105"/>
      <c r="F26" s="105"/>
      <c r="G26" s="105"/>
      <c r="H26" s="105"/>
      <c r="I26" s="105"/>
      <c r="J26" s="96"/>
      <c r="K26" s="97" t="s">
        <v>11</v>
      </c>
      <c r="L26" s="98"/>
      <c r="M26" s="97" t="s">
        <v>358</v>
      </c>
      <c r="N26" s="99"/>
      <c r="O26" s="433"/>
      <c r="P26" s="434"/>
      <c r="Q26" s="435" t="s">
        <v>11</v>
      </c>
      <c r="R26" s="434"/>
      <c r="U26" s="220" t="str">
        <f>IF(COUNTIF(V26:X26,"-")=COUNTA(V26:X26),"-",SUM(V26:X26))</f>
        <v>-</v>
      </c>
      <c r="V26" s="220" t="s">
        <v>354</v>
      </c>
      <c r="W26" s="220" t="s">
        <v>11</v>
      </c>
      <c r="X26" s="220" t="s">
        <v>11</v>
      </c>
    </row>
    <row r="27" spans="1:24" ht="15.95" customHeight="1">
      <c r="A27" s="77" t="s">
        <v>219</v>
      </c>
      <c r="B27" s="84"/>
      <c r="C27" s="23"/>
      <c r="D27" s="122" t="s">
        <v>220</v>
      </c>
      <c r="E27" s="122"/>
      <c r="F27" s="105"/>
      <c r="G27" s="105"/>
      <c r="H27" s="105"/>
      <c r="I27" s="105"/>
      <c r="J27" s="96"/>
      <c r="K27" s="97">
        <v>-8636</v>
      </c>
      <c r="L27" s="98"/>
      <c r="M27" s="97">
        <v>-8636</v>
      </c>
      <c r="N27" s="99"/>
      <c r="O27" s="433"/>
      <c r="P27" s="434"/>
      <c r="Q27" s="435" t="s">
        <v>11</v>
      </c>
      <c r="R27" s="434"/>
      <c r="U27" s="220">
        <f>IF(COUNTIF(V27:X27,"-")=COUNTA(V27:X27),"-",SUM(V27:X27))</f>
        <v>-8635819</v>
      </c>
      <c r="V27" s="220">
        <v>-8635819</v>
      </c>
      <c r="W27" s="220" t="s">
        <v>11</v>
      </c>
      <c r="X27" s="220" t="s">
        <v>11</v>
      </c>
    </row>
    <row r="28" spans="1:24" ht="15.95" customHeight="1">
      <c r="A28" s="77" t="s">
        <v>222</v>
      </c>
      <c r="B28" s="84"/>
      <c r="C28" s="106"/>
      <c r="D28" s="107" t="s">
        <v>35</v>
      </c>
      <c r="E28" s="107"/>
      <c r="F28" s="107"/>
      <c r="G28" s="123"/>
      <c r="H28" s="123"/>
      <c r="I28" s="123"/>
      <c r="J28" s="108"/>
      <c r="K28" s="109">
        <v>3596</v>
      </c>
      <c r="L28" s="110" t="s">
        <v>355</v>
      </c>
      <c r="M28" s="109">
        <v>3599</v>
      </c>
      <c r="N28" s="111"/>
      <c r="O28" s="109">
        <v>-2</v>
      </c>
      <c r="P28" s="113"/>
      <c r="Q28" s="431" t="s">
        <v>11</v>
      </c>
      <c r="R28" s="432"/>
      <c r="S28" s="124"/>
      <c r="U28" s="220">
        <f>IF(COUNTIF(V28:X28,"-")=COUNTA(V28:X28),"-",SUM(V28:X28))</f>
        <v>3596492</v>
      </c>
      <c r="V28" s="220">
        <v>3598810</v>
      </c>
      <c r="W28" s="220">
        <v>-2318</v>
      </c>
      <c r="X28" s="220" t="s">
        <v>11</v>
      </c>
    </row>
    <row r="29" spans="1:24" ht="15.95" customHeight="1" thickBot="1">
      <c r="A29" s="77" t="s">
        <v>223</v>
      </c>
      <c r="B29" s="84"/>
      <c r="C29" s="125"/>
      <c r="D29" s="126" t="s">
        <v>224</v>
      </c>
      <c r="E29" s="126"/>
      <c r="F29" s="127"/>
      <c r="G29" s="127"/>
      <c r="H29" s="128"/>
      <c r="I29" s="127"/>
      <c r="J29" s="129"/>
      <c r="K29" s="130">
        <v>471192</v>
      </c>
      <c r="L29" s="131" t="s">
        <v>355</v>
      </c>
      <c r="M29" s="130">
        <v>-654606</v>
      </c>
      <c r="N29" s="132"/>
      <c r="O29" s="130">
        <v>1125798</v>
      </c>
      <c r="P29" s="218" t="s">
        <v>355</v>
      </c>
      <c r="Q29" s="133" t="s">
        <v>11</v>
      </c>
      <c r="R29" s="134"/>
      <c r="S29" s="124"/>
      <c r="U29" s="220">
        <f>IF(COUNTIF(V29:X29,"-")=COUNTA(V29:X29),"-",SUM(V29:X29))</f>
        <v>471192483</v>
      </c>
      <c r="V29" s="220">
        <f>IF(AND(V21="-",COUNTIF(V26:V27,"-")=COUNTA(V26:V27),V28="-"),"-",SUM(V21,V26:V27,V28))</f>
        <v>-654605752</v>
      </c>
      <c r="W29" s="220">
        <f>IF(AND(W20="-",W21="-",COUNTIF(W26:W27,"-")=COUNTA(W26:W27),W28="-"),"-",SUM(W20,W21,W26:W27,W28))</f>
        <v>1125798235</v>
      </c>
      <c r="X29" s="220" t="s">
        <v>11</v>
      </c>
    </row>
    <row r="30" spans="1:24" ht="15.95" customHeight="1" thickBot="1">
      <c r="A30" s="77" t="s">
        <v>225</v>
      </c>
      <c r="B30" s="84"/>
      <c r="C30" s="135" t="s">
        <v>226</v>
      </c>
      <c r="D30" s="136"/>
      <c r="E30" s="136"/>
      <c r="F30" s="136"/>
      <c r="G30" s="137"/>
      <c r="H30" s="137"/>
      <c r="I30" s="137"/>
      <c r="J30" s="138"/>
      <c r="K30" s="139">
        <v>28034003</v>
      </c>
      <c r="L30" s="140" t="s">
        <v>355</v>
      </c>
      <c r="M30" s="139">
        <v>28511891</v>
      </c>
      <c r="N30" s="141" t="s">
        <v>355</v>
      </c>
      <c r="O30" s="139">
        <v>-477888</v>
      </c>
      <c r="P30" s="219"/>
      <c r="Q30" s="142" t="s">
        <v>11</v>
      </c>
      <c r="R30" s="143"/>
      <c r="S30" s="124"/>
      <c r="U30" s="220">
        <f>IF(COUNTIF(V30:X30,"-")=COUNTA(V30:X30),"-",SUM(V30:X30))</f>
        <v>28034003114</v>
      </c>
      <c r="V30" s="220">
        <v>28511890665</v>
      </c>
      <c r="W30" s="220">
        <v>-477887551</v>
      </c>
      <c r="X30" s="220" t="s">
        <v>11</v>
      </c>
    </row>
    <row r="31" spans="1:24" ht="6.75" customHeight="1">
      <c r="B31" s="84"/>
      <c r="C31" s="144"/>
      <c r="D31" s="145"/>
      <c r="E31" s="145"/>
      <c r="F31" s="145"/>
      <c r="G31" s="145"/>
      <c r="H31" s="145"/>
      <c r="I31" s="145"/>
      <c r="J31" s="145"/>
      <c r="K31" s="84"/>
      <c r="L31" s="84"/>
      <c r="M31" s="84"/>
      <c r="N31" s="84"/>
      <c r="O31" s="84"/>
      <c r="P31" s="84"/>
      <c r="Q31" s="84"/>
      <c r="R31" s="19"/>
      <c r="S31" s="124"/>
    </row>
    <row r="32" spans="1:24" ht="15.6" customHeight="1">
      <c r="B32" s="84"/>
      <c r="C32" s="146"/>
      <c r="D32" s="147" t="s">
        <v>323</v>
      </c>
      <c r="F32" s="148"/>
      <c r="G32" s="149"/>
      <c r="H32" s="148"/>
      <c r="I32" s="148"/>
      <c r="J32" s="146"/>
      <c r="K32" s="84"/>
      <c r="L32" s="84"/>
      <c r="M32" s="84"/>
      <c r="N32" s="84"/>
      <c r="O32" s="84"/>
      <c r="P32" s="84"/>
      <c r="Q32" s="84"/>
      <c r="R32" s="19"/>
      <c r="S32" s="124"/>
    </row>
  </sheetData>
  <mergeCells count="28">
    <mergeCell ref="K21:L21"/>
    <mergeCell ref="Q21:R21"/>
    <mergeCell ref="K22:L22"/>
    <mergeCell ref="C9:R9"/>
    <mergeCell ref="C10:R10"/>
    <mergeCell ref="C11:R11"/>
    <mergeCell ref="C13:J14"/>
    <mergeCell ref="K13:L14"/>
    <mergeCell ref="M14:N14"/>
    <mergeCell ref="O14:P14"/>
    <mergeCell ref="Q14:R14"/>
    <mergeCell ref="M16:N16"/>
    <mergeCell ref="M17:N17"/>
    <mergeCell ref="M18:N18"/>
    <mergeCell ref="M19:N19"/>
    <mergeCell ref="M20:N20"/>
    <mergeCell ref="Q22:R22"/>
    <mergeCell ref="K23:L23"/>
    <mergeCell ref="Q23:R23"/>
    <mergeCell ref="Q28:R28"/>
    <mergeCell ref="K25:L25"/>
    <mergeCell ref="Q25:R25"/>
    <mergeCell ref="O26:P26"/>
    <mergeCell ref="Q26:R26"/>
    <mergeCell ref="O27:P27"/>
    <mergeCell ref="Q27:R27"/>
    <mergeCell ref="K24:L24"/>
    <mergeCell ref="Q24:R24"/>
  </mergeCells>
  <phoneticPr fontId="10"/>
  <pageMargins left="0.70866141732283472" right="0.70866141732283472" top="0.39370078740157477" bottom="0.39370078740157477" header="0.51181102362204722" footer="0.51181102362204722"/>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heetViews>
  <sheetFormatPr defaultColWidth="9" defaultRowHeight="13.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6" customWidth="1"/>
    <col min="16" max="16" width="9" style="6"/>
    <col min="17" max="17" width="0" style="6" hidden="1" customWidth="1"/>
    <col min="18" max="16384" width="9" style="6"/>
  </cols>
  <sheetData>
    <row r="1" spans="1:17">
      <c r="C1" s="3" t="s">
        <v>333</v>
      </c>
    </row>
    <row r="2" spans="1:17">
      <c r="C2" s="3" t="s">
        <v>334</v>
      </c>
    </row>
    <row r="3" spans="1:17">
      <c r="C3" s="3" t="s">
        <v>335</v>
      </c>
    </row>
    <row r="4" spans="1:17">
      <c r="C4" s="3" t="s">
        <v>336</v>
      </c>
    </row>
    <row r="5" spans="1:17">
      <c r="C5" s="3" t="s">
        <v>337</v>
      </c>
    </row>
    <row r="6" spans="1:17">
      <c r="C6" s="3" t="s">
        <v>338</v>
      </c>
    </row>
    <row r="7" spans="1:17">
      <c r="C7" s="3" t="s">
        <v>339</v>
      </c>
    </row>
    <row r="8" spans="1:17" s="46" customFormat="1">
      <c r="A8" s="1"/>
      <c r="B8" s="150"/>
      <c r="C8" s="150"/>
      <c r="D8" s="45"/>
      <c r="E8" s="45"/>
      <c r="F8" s="45"/>
      <c r="G8" s="45"/>
      <c r="H8" s="45"/>
      <c r="I8" s="3"/>
      <c r="J8" s="3"/>
      <c r="K8" s="3"/>
      <c r="L8" s="3"/>
      <c r="M8" s="3"/>
      <c r="N8" s="3"/>
    </row>
    <row r="9" spans="1:17" s="46" customFormat="1" ht="24">
      <c r="A9" s="1"/>
      <c r="B9" s="151"/>
      <c r="C9" s="469" t="s">
        <v>359</v>
      </c>
      <c r="D9" s="469"/>
      <c r="E9" s="469"/>
      <c r="F9" s="469"/>
      <c r="G9" s="469"/>
      <c r="H9" s="469"/>
      <c r="I9" s="469"/>
      <c r="J9" s="469"/>
      <c r="K9" s="469"/>
      <c r="L9" s="469"/>
      <c r="M9" s="469"/>
      <c r="N9" s="469"/>
    </row>
    <row r="10" spans="1:17" s="46" customFormat="1" ht="14.25">
      <c r="A10" s="152"/>
      <c r="B10" s="153"/>
      <c r="C10" s="470" t="s">
        <v>357</v>
      </c>
      <c r="D10" s="470"/>
      <c r="E10" s="470"/>
      <c r="F10" s="470"/>
      <c r="G10" s="470"/>
      <c r="H10" s="470"/>
      <c r="I10" s="470"/>
      <c r="J10" s="470"/>
      <c r="K10" s="470"/>
      <c r="L10" s="470"/>
      <c r="M10" s="470"/>
      <c r="N10" s="470"/>
    </row>
    <row r="11" spans="1:17" s="46" customFormat="1" ht="14.25">
      <c r="A11" s="152"/>
      <c r="B11" s="153"/>
      <c r="C11" s="470" t="s">
        <v>360</v>
      </c>
      <c r="D11" s="470"/>
      <c r="E11" s="470"/>
      <c r="F11" s="470"/>
      <c r="G11" s="470"/>
      <c r="H11" s="470"/>
      <c r="I11" s="470"/>
      <c r="J11" s="470"/>
      <c r="K11" s="470"/>
      <c r="L11" s="470"/>
      <c r="M11" s="470"/>
      <c r="N11" s="470"/>
    </row>
    <row r="12" spans="1:17" s="46" customFormat="1" ht="14.25" thickBot="1">
      <c r="A12" s="152"/>
      <c r="B12" s="153"/>
      <c r="C12" s="154"/>
      <c r="D12" s="154"/>
      <c r="E12" s="154"/>
      <c r="F12" s="154"/>
      <c r="G12" s="154"/>
      <c r="H12" s="154"/>
      <c r="I12" s="154"/>
      <c r="J12" s="154"/>
      <c r="K12" s="154"/>
      <c r="L12" s="154"/>
      <c r="M12" s="154"/>
      <c r="N12" s="155" t="s">
        <v>345</v>
      </c>
    </row>
    <row r="13" spans="1:17" s="46" customFormat="1">
      <c r="A13" s="152"/>
      <c r="B13" s="153"/>
      <c r="C13" s="471" t="s">
        <v>0</v>
      </c>
      <c r="D13" s="472"/>
      <c r="E13" s="472"/>
      <c r="F13" s="472"/>
      <c r="G13" s="472"/>
      <c r="H13" s="472"/>
      <c r="I13" s="472"/>
      <c r="J13" s="473"/>
      <c r="K13" s="473"/>
      <c r="L13" s="474"/>
      <c r="M13" s="478" t="s">
        <v>316</v>
      </c>
      <c r="N13" s="479"/>
    </row>
    <row r="14" spans="1:17" s="46" customFormat="1" ht="14.25" thickBot="1">
      <c r="A14" s="152" t="s">
        <v>314</v>
      </c>
      <c r="B14" s="153"/>
      <c r="C14" s="475"/>
      <c r="D14" s="476"/>
      <c r="E14" s="476"/>
      <c r="F14" s="476"/>
      <c r="G14" s="476"/>
      <c r="H14" s="476"/>
      <c r="I14" s="476"/>
      <c r="J14" s="476"/>
      <c r="K14" s="476"/>
      <c r="L14" s="477"/>
      <c r="M14" s="480"/>
      <c r="N14" s="481"/>
    </row>
    <row r="15" spans="1:17" s="46" customFormat="1">
      <c r="A15" s="156"/>
      <c r="B15" s="157"/>
      <c r="C15" s="158" t="s">
        <v>328</v>
      </c>
      <c r="D15" s="159"/>
      <c r="E15" s="159"/>
      <c r="F15" s="160"/>
      <c r="G15" s="160"/>
      <c r="H15" s="161"/>
      <c r="I15" s="160"/>
      <c r="J15" s="161"/>
      <c r="K15" s="161"/>
      <c r="L15" s="162"/>
      <c r="M15" s="163"/>
      <c r="N15" s="164"/>
      <c r="P15" s="221"/>
    </row>
    <row r="16" spans="1:17" s="46" customFormat="1">
      <c r="A16" s="1" t="s">
        <v>229</v>
      </c>
      <c r="B16" s="3"/>
      <c r="C16" s="165"/>
      <c r="D16" s="166" t="s">
        <v>230</v>
      </c>
      <c r="E16" s="166"/>
      <c r="F16" s="167"/>
      <c r="G16" s="167"/>
      <c r="H16" s="154"/>
      <c r="I16" s="167"/>
      <c r="J16" s="154"/>
      <c r="K16" s="154"/>
      <c r="L16" s="168"/>
      <c r="M16" s="169">
        <v>1685010</v>
      </c>
      <c r="N16" s="170" t="s">
        <v>355</v>
      </c>
      <c r="P16" s="221"/>
      <c r="Q16" s="46">
        <f>IF(AND(Q17="-",Q22="-"),"-",SUM(Q17,Q22))</f>
        <v>1685010392</v>
      </c>
    </row>
    <row r="17" spans="1:17" s="46" customFormat="1">
      <c r="A17" s="1" t="s">
        <v>231</v>
      </c>
      <c r="B17" s="3"/>
      <c r="C17" s="165"/>
      <c r="D17" s="166"/>
      <c r="E17" s="166" t="s">
        <v>232</v>
      </c>
      <c r="F17" s="167"/>
      <c r="G17" s="167"/>
      <c r="H17" s="167"/>
      <c r="I17" s="167"/>
      <c r="J17" s="154"/>
      <c r="K17" s="154"/>
      <c r="L17" s="168"/>
      <c r="M17" s="169">
        <v>1108071</v>
      </c>
      <c r="N17" s="170" t="s">
        <v>355</v>
      </c>
      <c r="P17" s="221"/>
      <c r="Q17" s="46">
        <f>IF(COUNTIF(Q18:Q21,"-")=COUNTA(Q18:Q21),"-",SUM(Q18:Q21))</f>
        <v>1108071230</v>
      </c>
    </row>
    <row r="18" spans="1:17" s="46" customFormat="1">
      <c r="A18" s="1" t="s">
        <v>233</v>
      </c>
      <c r="B18" s="3"/>
      <c r="C18" s="165"/>
      <c r="D18" s="166"/>
      <c r="E18" s="166"/>
      <c r="F18" s="167" t="s">
        <v>234</v>
      </c>
      <c r="G18" s="167"/>
      <c r="H18" s="167"/>
      <c r="I18" s="167"/>
      <c r="J18" s="154"/>
      <c r="K18" s="154"/>
      <c r="L18" s="168"/>
      <c r="M18" s="169">
        <v>528952</v>
      </c>
      <c r="N18" s="170"/>
      <c r="P18" s="221"/>
      <c r="Q18" s="46">
        <v>528951683</v>
      </c>
    </row>
    <row r="19" spans="1:17" s="46" customFormat="1">
      <c r="A19" s="1" t="s">
        <v>235</v>
      </c>
      <c r="B19" s="3"/>
      <c r="C19" s="165"/>
      <c r="D19" s="166"/>
      <c r="E19" s="166"/>
      <c r="F19" s="167" t="s">
        <v>236</v>
      </c>
      <c r="G19" s="167"/>
      <c r="H19" s="167"/>
      <c r="I19" s="167"/>
      <c r="J19" s="154"/>
      <c r="K19" s="154"/>
      <c r="L19" s="168"/>
      <c r="M19" s="169">
        <v>559862</v>
      </c>
      <c r="N19" s="170"/>
      <c r="P19" s="221"/>
      <c r="Q19" s="46">
        <v>559861959</v>
      </c>
    </row>
    <row r="20" spans="1:17" s="46" customFormat="1">
      <c r="A20" s="1" t="s">
        <v>237</v>
      </c>
      <c r="B20" s="3"/>
      <c r="C20" s="171"/>
      <c r="D20" s="154"/>
      <c r="E20" s="154"/>
      <c r="F20" s="154" t="s">
        <v>238</v>
      </c>
      <c r="G20" s="154"/>
      <c r="H20" s="154"/>
      <c r="I20" s="154"/>
      <c r="J20" s="154"/>
      <c r="K20" s="154"/>
      <c r="L20" s="168"/>
      <c r="M20" s="169">
        <v>9958</v>
      </c>
      <c r="N20" s="170"/>
      <c r="P20" s="221"/>
      <c r="Q20" s="46">
        <v>9957517</v>
      </c>
    </row>
    <row r="21" spans="1:17" s="46" customFormat="1">
      <c r="A21" s="1" t="s">
        <v>239</v>
      </c>
      <c r="B21" s="3"/>
      <c r="C21" s="172"/>
      <c r="D21" s="173"/>
      <c r="E21" s="154"/>
      <c r="F21" s="173" t="s">
        <v>240</v>
      </c>
      <c r="G21" s="173"/>
      <c r="H21" s="173"/>
      <c r="I21" s="173"/>
      <c r="J21" s="154"/>
      <c r="K21" s="154"/>
      <c r="L21" s="168"/>
      <c r="M21" s="169">
        <v>9300</v>
      </c>
      <c r="N21" s="170"/>
      <c r="P21" s="221"/>
      <c r="Q21" s="46">
        <v>9300071</v>
      </c>
    </row>
    <row r="22" spans="1:17" s="46" customFormat="1">
      <c r="A22" s="1" t="s">
        <v>241</v>
      </c>
      <c r="B22" s="3"/>
      <c r="C22" s="171"/>
      <c r="D22" s="173"/>
      <c r="E22" s="154" t="s">
        <v>242</v>
      </c>
      <c r="F22" s="173"/>
      <c r="G22" s="173"/>
      <c r="H22" s="173"/>
      <c r="I22" s="173"/>
      <c r="J22" s="154"/>
      <c r="K22" s="154"/>
      <c r="L22" s="168"/>
      <c r="M22" s="169">
        <v>576939</v>
      </c>
      <c r="N22" s="170"/>
      <c r="P22" s="221"/>
      <c r="Q22" s="46">
        <f>IF(COUNTIF(Q23:Q26,"-")=COUNTA(Q23:Q26),"-",SUM(Q23:Q26))</f>
        <v>576939162</v>
      </c>
    </row>
    <row r="23" spans="1:17" s="46" customFormat="1">
      <c r="A23" s="1" t="s">
        <v>243</v>
      </c>
      <c r="B23" s="3"/>
      <c r="C23" s="171"/>
      <c r="D23" s="173"/>
      <c r="E23" s="173"/>
      <c r="F23" s="154" t="s">
        <v>244</v>
      </c>
      <c r="G23" s="173"/>
      <c r="H23" s="173"/>
      <c r="I23" s="173"/>
      <c r="J23" s="154"/>
      <c r="K23" s="154"/>
      <c r="L23" s="168"/>
      <c r="M23" s="169">
        <v>415271</v>
      </c>
      <c r="N23" s="170"/>
      <c r="P23" s="221"/>
      <c r="Q23" s="46">
        <v>415271080</v>
      </c>
    </row>
    <row r="24" spans="1:17" s="46" customFormat="1">
      <c r="A24" s="1" t="s">
        <v>245</v>
      </c>
      <c r="B24" s="3"/>
      <c r="C24" s="171"/>
      <c r="D24" s="173"/>
      <c r="E24" s="173"/>
      <c r="F24" s="154" t="s">
        <v>246</v>
      </c>
      <c r="G24" s="173"/>
      <c r="H24" s="173"/>
      <c r="I24" s="173"/>
      <c r="J24" s="154"/>
      <c r="K24" s="154"/>
      <c r="L24" s="168"/>
      <c r="M24" s="169">
        <v>110051</v>
      </c>
      <c r="N24" s="170"/>
      <c r="P24" s="221"/>
      <c r="Q24" s="46">
        <v>110051391</v>
      </c>
    </row>
    <row r="25" spans="1:17" s="46" customFormat="1">
      <c r="A25" s="1" t="s">
        <v>247</v>
      </c>
      <c r="B25" s="3"/>
      <c r="C25" s="171"/>
      <c r="D25" s="154"/>
      <c r="E25" s="173"/>
      <c r="F25" s="154" t="s">
        <v>248</v>
      </c>
      <c r="G25" s="173"/>
      <c r="H25" s="173"/>
      <c r="I25" s="173"/>
      <c r="J25" s="154"/>
      <c r="K25" s="154"/>
      <c r="L25" s="168"/>
      <c r="M25" s="169">
        <v>39920</v>
      </c>
      <c r="N25" s="174"/>
      <c r="P25" s="221"/>
      <c r="Q25" s="46">
        <v>39919533</v>
      </c>
    </row>
    <row r="26" spans="1:17" s="46" customFormat="1">
      <c r="A26" s="1" t="s">
        <v>249</v>
      </c>
      <c r="B26" s="3"/>
      <c r="C26" s="171"/>
      <c r="D26" s="154"/>
      <c r="E26" s="175"/>
      <c r="F26" s="173" t="s">
        <v>240</v>
      </c>
      <c r="G26" s="154"/>
      <c r="H26" s="173"/>
      <c r="I26" s="173"/>
      <c r="J26" s="154"/>
      <c r="K26" s="154"/>
      <c r="L26" s="168"/>
      <c r="M26" s="169">
        <v>11697</v>
      </c>
      <c r="N26" s="170"/>
      <c r="P26" s="221"/>
      <c r="Q26" s="46">
        <v>11697158</v>
      </c>
    </row>
    <row r="27" spans="1:17" s="46" customFormat="1">
      <c r="A27" s="1" t="s">
        <v>250</v>
      </c>
      <c r="B27" s="3"/>
      <c r="C27" s="171"/>
      <c r="D27" s="154" t="s">
        <v>251</v>
      </c>
      <c r="E27" s="175"/>
      <c r="F27" s="173"/>
      <c r="G27" s="173"/>
      <c r="H27" s="173"/>
      <c r="I27" s="173"/>
      <c r="J27" s="154"/>
      <c r="K27" s="154"/>
      <c r="L27" s="168"/>
      <c r="M27" s="169">
        <v>2318149</v>
      </c>
      <c r="N27" s="170"/>
      <c r="P27" s="221"/>
      <c r="Q27" s="46">
        <f>IF(COUNTIF(Q28:Q31,"-")=COUNTA(Q28:Q31),"-",SUM(Q28:Q31))</f>
        <v>2318149296</v>
      </c>
    </row>
    <row r="28" spans="1:17" s="46" customFormat="1">
      <c r="A28" s="1" t="s">
        <v>252</v>
      </c>
      <c r="B28" s="3"/>
      <c r="C28" s="171"/>
      <c r="D28" s="154"/>
      <c r="E28" s="175" t="s">
        <v>253</v>
      </c>
      <c r="F28" s="173"/>
      <c r="G28" s="173"/>
      <c r="H28" s="173"/>
      <c r="I28" s="173"/>
      <c r="J28" s="154"/>
      <c r="K28" s="154"/>
      <c r="L28" s="168"/>
      <c r="M28" s="169">
        <v>1833212</v>
      </c>
      <c r="N28" s="170"/>
      <c r="P28" s="221"/>
      <c r="Q28" s="46">
        <v>1833211971</v>
      </c>
    </row>
    <row r="29" spans="1:17" s="46" customFormat="1">
      <c r="A29" s="1" t="s">
        <v>254</v>
      </c>
      <c r="B29" s="3"/>
      <c r="C29" s="171"/>
      <c r="D29" s="154"/>
      <c r="E29" s="175" t="s">
        <v>255</v>
      </c>
      <c r="F29" s="173"/>
      <c r="G29" s="173"/>
      <c r="H29" s="173"/>
      <c r="I29" s="173"/>
      <c r="J29" s="154"/>
      <c r="K29" s="154"/>
      <c r="L29" s="168"/>
      <c r="M29" s="169">
        <v>226024</v>
      </c>
      <c r="N29" s="170"/>
      <c r="P29" s="221"/>
      <c r="Q29" s="46">
        <v>226024064</v>
      </c>
    </row>
    <row r="30" spans="1:17" s="46" customFormat="1">
      <c r="A30" s="1" t="s">
        <v>256</v>
      </c>
      <c r="B30" s="3"/>
      <c r="C30" s="171"/>
      <c r="D30" s="154"/>
      <c r="E30" s="175" t="s">
        <v>257</v>
      </c>
      <c r="F30" s="173"/>
      <c r="G30" s="173"/>
      <c r="H30" s="173"/>
      <c r="I30" s="173"/>
      <c r="J30" s="154"/>
      <c r="K30" s="154"/>
      <c r="L30" s="168"/>
      <c r="M30" s="169">
        <v>79426</v>
      </c>
      <c r="N30" s="170"/>
      <c r="P30" s="221"/>
      <c r="Q30" s="46">
        <v>79426434</v>
      </c>
    </row>
    <row r="31" spans="1:17" s="46" customFormat="1">
      <c r="A31" s="1" t="s">
        <v>258</v>
      </c>
      <c r="B31" s="3"/>
      <c r="C31" s="171"/>
      <c r="D31" s="154"/>
      <c r="E31" s="175" t="s">
        <v>259</v>
      </c>
      <c r="F31" s="173"/>
      <c r="G31" s="173"/>
      <c r="H31" s="173"/>
      <c r="I31" s="175"/>
      <c r="J31" s="154"/>
      <c r="K31" s="154"/>
      <c r="L31" s="168"/>
      <c r="M31" s="169">
        <v>179487</v>
      </c>
      <c r="N31" s="170"/>
      <c r="P31" s="221"/>
      <c r="Q31" s="46">
        <v>179486827</v>
      </c>
    </row>
    <row r="32" spans="1:17" s="46" customFormat="1">
      <c r="A32" s="1" t="s">
        <v>260</v>
      </c>
      <c r="B32" s="3"/>
      <c r="C32" s="171"/>
      <c r="D32" s="154" t="s">
        <v>261</v>
      </c>
      <c r="E32" s="175"/>
      <c r="F32" s="173"/>
      <c r="G32" s="173"/>
      <c r="H32" s="173"/>
      <c r="I32" s="175"/>
      <c r="J32" s="154"/>
      <c r="K32" s="154"/>
      <c r="L32" s="168"/>
      <c r="M32" s="169" t="s">
        <v>11</v>
      </c>
      <c r="N32" s="170"/>
      <c r="P32" s="221"/>
      <c r="Q32" s="46" t="str">
        <f>IF(COUNTIF(Q33:Q34,"-")=COUNTA(Q33:Q34),"-",SUM(Q33:Q34))</f>
        <v>-</v>
      </c>
    </row>
    <row r="33" spans="1:17" s="46" customFormat="1">
      <c r="A33" s="1" t="s">
        <v>262</v>
      </c>
      <c r="B33" s="3"/>
      <c r="C33" s="171"/>
      <c r="D33" s="154"/>
      <c r="E33" s="175" t="s">
        <v>263</v>
      </c>
      <c r="F33" s="173"/>
      <c r="G33" s="173"/>
      <c r="H33" s="173"/>
      <c r="I33" s="173"/>
      <c r="J33" s="154"/>
      <c r="K33" s="154"/>
      <c r="L33" s="168"/>
      <c r="M33" s="169" t="s">
        <v>358</v>
      </c>
      <c r="N33" s="170"/>
      <c r="P33" s="221"/>
      <c r="Q33" s="46" t="s">
        <v>11</v>
      </c>
    </row>
    <row r="34" spans="1:17" s="46" customFormat="1">
      <c r="A34" s="1" t="s">
        <v>264</v>
      </c>
      <c r="B34" s="3"/>
      <c r="C34" s="171"/>
      <c r="D34" s="154"/>
      <c r="E34" s="175" t="s">
        <v>240</v>
      </c>
      <c r="F34" s="173"/>
      <c r="G34" s="173"/>
      <c r="H34" s="173"/>
      <c r="I34" s="173"/>
      <c r="J34" s="154"/>
      <c r="K34" s="154"/>
      <c r="L34" s="168"/>
      <c r="M34" s="169" t="s">
        <v>358</v>
      </c>
      <c r="N34" s="170"/>
      <c r="P34" s="221"/>
      <c r="Q34" s="46" t="s">
        <v>11</v>
      </c>
    </row>
    <row r="35" spans="1:17" s="46" customFormat="1">
      <c r="A35" s="1" t="s">
        <v>265</v>
      </c>
      <c r="B35" s="3"/>
      <c r="C35" s="171"/>
      <c r="D35" s="154" t="s">
        <v>266</v>
      </c>
      <c r="E35" s="175"/>
      <c r="F35" s="173"/>
      <c r="G35" s="173"/>
      <c r="H35" s="173"/>
      <c r="I35" s="173"/>
      <c r="J35" s="154"/>
      <c r="K35" s="154"/>
      <c r="L35" s="168"/>
      <c r="M35" s="169" t="s">
        <v>352</v>
      </c>
      <c r="N35" s="170"/>
      <c r="P35" s="221"/>
      <c r="Q35" s="46" t="s">
        <v>11</v>
      </c>
    </row>
    <row r="36" spans="1:17" s="46" customFormat="1">
      <c r="A36" s="1" t="s">
        <v>227</v>
      </c>
      <c r="B36" s="3"/>
      <c r="C36" s="176" t="s">
        <v>228</v>
      </c>
      <c r="D36" s="177"/>
      <c r="E36" s="178"/>
      <c r="F36" s="179"/>
      <c r="G36" s="179"/>
      <c r="H36" s="179"/>
      <c r="I36" s="179"/>
      <c r="J36" s="177"/>
      <c r="K36" s="177"/>
      <c r="L36" s="180"/>
      <c r="M36" s="181">
        <v>633139</v>
      </c>
      <c r="N36" s="182"/>
      <c r="P36" s="221"/>
      <c r="Q36" s="46">
        <f>IF(COUNTIF(Q16:Q35,"-")=COUNTA(Q16:Q35),"-",SUM(Q27,Q35)-SUM(Q16,Q32))</f>
        <v>633138904</v>
      </c>
    </row>
    <row r="37" spans="1:17" s="46" customFormat="1">
      <c r="A37" s="1"/>
      <c r="B37" s="3"/>
      <c r="C37" s="171" t="s">
        <v>329</v>
      </c>
      <c r="D37" s="154"/>
      <c r="E37" s="175"/>
      <c r="F37" s="173"/>
      <c r="G37" s="173"/>
      <c r="H37" s="173"/>
      <c r="I37" s="175"/>
      <c r="J37" s="154"/>
      <c r="K37" s="154"/>
      <c r="L37" s="168"/>
      <c r="M37" s="183"/>
      <c r="N37" s="184"/>
      <c r="P37" s="221"/>
    </row>
    <row r="38" spans="1:17" s="46" customFormat="1">
      <c r="A38" s="1" t="s">
        <v>269</v>
      </c>
      <c r="B38" s="3"/>
      <c r="C38" s="171"/>
      <c r="D38" s="154" t="s">
        <v>270</v>
      </c>
      <c r="E38" s="175"/>
      <c r="F38" s="173"/>
      <c r="G38" s="173"/>
      <c r="H38" s="173"/>
      <c r="I38" s="173"/>
      <c r="J38" s="154"/>
      <c r="K38" s="154"/>
      <c r="L38" s="168"/>
      <c r="M38" s="169">
        <v>1126565</v>
      </c>
      <c r="N38" s="170"/>
      <c r="P38" s="221"/>
      <c r="Q38" s="46">
        <f>IF(COUNTIF(Q39:Q43,"-")=COUNTA(Q39:Q43),"-",SUM(Q39:Q43))</f>
        <v>1126565029</v>
      </c>
    </row>
    <row r="39" spans="1:17" s="46" customFormat="1">
      <c r="A39" s="1" t="s">
        <v>271</v>
      </c>
      <c r="B39" s="3"/>
      <c r="C39" s="171"/>
      <c r="D39" s="154"/>
      <c r="E39" s="175" t="s">
        <v>272</v>
      </c>
      <c r="F39" s="173"/>
      <c r="G39" s="173"/>
      <c r="H39" s="173"/>
      <c r="I39" s="173"/>
      <c r="J39" s="154"/>
      <c r="K39" s="154"/>
      <c r="L39" s="168"/>
      <c r="M39" s="169">
        <v>1097266</v>
      </c>
      <c r="N39" s="170"/>
      <c r="P39" s="221"/>
      <c r="Q39" s="46">
        <v>1097266366</v>
      </c>
    </row>
    <row r="40" spans="1:17" s="46" customFormat="1">
      <c r="A40" s="1" t="s">
        <v>273</v>
      </c>
      <c r="B40" s="3"/>
      <c r="C40" s="171"/>
      <c r="D40" s="154"/>
      <c r="E40" s="175" t="s">
        <v>274</v>
      </c>
      <c r="F40" s="173"/>
      <c r="G40" s="173"/>
      <c r="H40" s="173"/>
      <c r="I40" s="173"/>
      <c r="J40" s="154"/>
      <c r="K40" s="154"/>
      <c r="L40" s="168"/>
      <c r="M40" s="169">
        <v>28699</v>
      </c>
      <c r="N40" s="170"/>
      <c r="P40" s="221"/>
      <c r="Q40" s="46">
        <v>28698663</v>
      </c>
    </row>
    <row r="41" spans="1:17" s="46" customFormat="1">
      <c r="A41" s="1" t="s">
        <v>275</v>
      </c>
      <c r="B41" s="3"/>
      <c r="C41" s="171"/>
      <c r="D41" s="154"/>
      <c r="E41" s="175" t="s">
        <v>276</v>
      </c>
      <c r="F41" s="173"/>
      <c r="G41" s="173"/>
      <c r="H41" s="173"/>
      <c r="I41" s="173"/>
      <c r="J41" s="154"/>
      <c r="K41" s="154"/>
      <c r="L41" s="168"/>
      <c r="M41" s="169" t="s">
        <v>354</v>
      </c>
      <c r="N41" s="170"/>
      <c r="P41" s="221"/>
      <c r="Q41" s="46" t="s">
        <v>11</v>
      </c>
    </row>
    <row r="42" spans="1:17" s="46" customFormat="1">
      <c r="A42" s="1" t="s">
        <v>277</v>
      </c>
      <c r="B42" s="3"/>
      <c r="C42" s="171"/>
      <c r="D42" s="154"/>
      <c r="E42" s="175" t="s">
        <v>278</v>
      </c>
      <c r="F42" s="173"/>
      <c r="G42" s="173"/>
      <c r="H42" s="173"/>
      <c r="I42" s="173"/>
      <c r="J42" s="154"/>
      <c r="K42" s="154"/>
      <c r="L42" s="168"/>
      <c r="M42" s="169">
        <v>600</v>
      </c>
      <c r="N42" s="170"/>
      <c r="P42" s="221"/>
      <c r="Q42" s="46">
        <v>600000</v>
      </c>
    </row>
    <row r="43" spans="1:17" s="46" customFormat="1">
      <c r="A43" s="1" t="s">
        <v>279</v>
      </c>
      <c r="B43" s="3"/>
      <c r="C43" s="171"/>
      <c r="D43" s="154"/>
      <c r="E43" s="175" t="s">
        <v>240</v>
      </c>
      <c r="F43" s="173"/>
      <c r="G43" s="173"/>
      <c r="H43" s="173"/>
      <c r="I43" s="173"/>
      <c r="J43" s="154"/>
      <c r="K43" s="154"/>
      <c r="L43" s="168"/>
      <c r="M43" s="169" t="s">
        <v>352</v>
      </c>
      <c r="N43" s="170"/>
      <c r="P43" s="221"/>
      <c r="Q43" s="46" t="s">
        <v>11</v>
      </c>
    </row>
    <row r="44" spans="1:17" s="46" customFormat="1">
      <c r="A44" s="1" t="s">
        <v>280</v>
      </c>
      <c r="B44" s="3"/>
      <c r="C44" s="171"/>
      <c r="D44" s="154" t="s">
        <v>281</v>
      </c>
      <c r="E44" s="175"/>
      <c r="F44" s="173"/>
      <c r="G44" s="173"/>
      <c r="H44" s="173"/>
      <c r="I44" s="175"/>
      <c r="J44" s="154"/>
      <c r="K44" s="154"/>
      <c r="L44" s="168"/>
      <c r="M44" s="169">
        <v>1077062</v>
      </c>
      <c r="N44" s="170"/>
      <c r="P44" s="221"/>
      <c r="Q44" s="46">
        <f>IF(COUNTIF(Q45:Q49,"-")=COUNTA(Q45:Q49),"-",SUM(Q45:Q49))</f>
        <v>1077061988</v>
      </c>
    </row>
    <row r="45" spans="1:17" s="46" customFormat="1">
      <c r="A45" s="1" t="s">
        <v>282</v>
      </c>
      <c r="B45" s="3"/>
      <c r="C45" s="171"/>
      <c r="D45" s="154"/>
      <c r="E45" s="175" t="s">
        <v>255</v>
      </c>
      <c r="F45" s="173"/>
      <c r="G45" s="173"/>
      <c r="H45" s="173"/>
      <c r="I45" s="175"/>
      <c r="J45" s="154"/>
      <c r="K45" s="154"/>
      <c r="L45" s="168"/>
      <c r="M45" s="169">
        <v>278724</v>
      </c>
      <c r="N45" s="170"/>
      <c r="P45" s="221"/>
      <c r="Q45" s="46">
        <v>278724000</v>
      </c>
    </row>
    <row r="46" spans="1:17" s="46" customFormat="1">
      <c r="A46" s="1" t="s">
        <v>283</v>
      </c>
      <c r="B46" s="3"/>
      <c r="C46" s="171"/>
      <c r="D46" s="154"/>
      <c r="E46" s="175" t="s">
        <v>284</v>
      </c>
      <c r="F46" s="173"/>
      <c r="G46" s="173"/>
      <c r="H46" s="173"/>
      <c r="I46" s="175"/>
      <c r="J46" s="154"/>
      <c r="K46" s="154"/>
      <c r="L46" s="168"/>
      <c r="M46" s="169">
        <v>777294</v>
      </c>
      <c r="N46" s="170"/>
      <c r="P46" s="221"/>
      <c r="Q46" s="46">
        <v>777293714</v>
      </c>
    </row>
    <row r="47" spans="1:17" s="46" customFormat="1">
      <c r="A47" s="1" t="s">
        <v>285</v>
      </c>
      <c r="B47" s="3"/>
      <c r="C47" s="171"/>
      <c r="D47" s="154"/>
      <c r="E47" s="175" t="s">
        <v>286</v>
      </c>
      <c r="F47" s="173"/>
      <c r="G47" s="154"/>
      <c r="H47" s="173"/>
      <c r="I47" s="173"/>
      <c r="J47" s="154"/>
      <c r="K47" s="154"/>
      <c r="L47" s="168"/>
      <c r="M47" s="169" t="s">
        <v>354</v>
      </c>
      <c r="N47" s="170"/>
      <c r="P47" s="221"/>
      <c r="Q47" s="46" t="s">
        <v>11</v>
      </c>
    </row>
    <row r="48" spans="1:17" s="46" customFormat="1">
      <c r="A48" s="1" t="s">
        <v>287</v>
      </c>
      <c r="B48" s="3"/>
      <c r="C48" s="171"/>
      <c r="D48" s="154"/>
      <c r="E48" s="175" t="s">
        <v>288</v>
      </c>
      <c r="F48" s="173"/>
      <c r="G48" s="154"/>
      <c r="H48" s="173"/>
      <c r="I48" s="173"/>
      <c r="J48" s="154"/>
      <c r="K48" s="154"/>
      <c r="L48" s="168"/>
      <c r="M48" s="169">
        <v>21044</v>
      </c>
      <c r="N48" s="170"/>
      <c r="P48" s="221"/>
      <c r="Q48" s="46">
        <v>21044274</v>
      </c>
    </row>
    <row r="49" spans="1:17" s="46" customFormat="1">
      <c r="A49" s="1" t="s">
        <v>289</v>
      </c>
      <c r="B49" s="3"/>
      <c r="C49" s="171"/>
      <c r="D49" s="154"/>
      <c r="E49" s="175" t="s">
        <v>259</v>
      </c>
      <c r="F49" s="173"/>
      <c r="G49" s="173"/>
      <c r="H49" s="173"/>
      <c r="I49" s="173"/>
      <c r="J49" s="154"/>
      <c r="K49" s="154"/>
      <c r="L49" s="168"/>
      <c r="M49" s="169" t="s">
        <v>358</v>
      </c>
      <c r="N49" s="170"/>
      <c r="P49" s="221"/>
      <c r="Q49" s="46" t="s">
        <v>11</v>
      </c>
    </row>
    <row r="50" spans="1:17" s="46" customFormat="1">
      <c r="A50" s="1" t="s">
        <v>267</v>
      </c>
      <c r="B50" s="3"/>
      <c r="C50" s="176" t="s">
        <v>268</v>
      </c>
      <c r="D50" s="177"/>
      <c r="E50" s="178"/>
      <c r="F50" s="179"/>
      <c r="G50" s="179"/>
      <c r="H50" s="179"/>
      <c r="I50" s="179"/>
      <c r="J50" s="177"/>
      <c r="K50" s="177"/>
      <c r="L50" s="180"/>
      <c r="M50" s="181">
        <v>-49503</v>
      </c>
      <c r="N50" s="182"/>
      <c r="P50" s="221"/>
      <c r="Q50" s="46">
        <f>IF(AND(Q38="-",Q44="-"),"-",SUM(Q44)-SUM(Q38))</f>
        <v>-49503041</v>
      </c>
    </row>
    <row r="51" spans="1:17" s="46" customFormat="1">
      <c r="A51" s="1"/>
      <c r="B51" s="3"/>
      <c r="C51" s="171" t="s">
        <v>330</v>
      </c>
      <c r="D51" s="154"/>
      <c r="E51" s="175"/>
      <c r="F51" s="173"/>
      <c r="G51" s="173"/>
      <c r="H51" s="173"/>
      <c r="I51" s="173"/>
      <c r="J51" s="154"/>
      <c r="K51" s="154"/>
      <c r="L51" s="168"/>
      <c r="M51" s="183"/>
      <c r="N51" s="184"/>
      <c r="P51" s="221"/>
    </row>
    <row r="52" spans="1:17" s="46" customFormat="1">
      <c r="A52" s="1" t="s">
        <v>292</v>
      </c>
      <c r="B52" s="3"/>
      <c r="C52" s="171"/>
      <c r="D52" s="154" t="s">
        <v>293</v>
      </c>
      <c r="E52" s="175"/>
      <c r="F52" s="173"/>
      <c r="G52" s="173"/>
      <c r="H52" s="173"/>
      <c r="I52" s="173"/>
      <c r="J52" s="154"/>
      <c r="K52" s="154"/>
      <c r="L52" s="168"/>
      <c r="M52" s="169">
        <v>253313</v>
      </c>
      <c r="N52" s="170"/>
      <c r="P52" s="221"/>
      <c r="Q52" s="46">
        <f>IF(COUNTIF(Q53:Q54,"-")=COUNTA(Q53:Q54),"-",SUM(Q53:Q54))</f>
        <v>253313286</v>
      </c>
    </row>
    <row r="53" spans="1:17" s="46" customFormat="1">
      <c r="A53" s="1" t="s">
        <v>294</v>
      </c>
      <c r="B53" s="3"/>
      <c r="C53" s="171"/>
      <c r="D53" s="154"/>
      <c r="E53" s="175" t="s">
        <v>331</v>
      </c>
      <c r="F53" s="173"/>
      <c r="G53" s="173"/>
      <c r="H53" s="173"/>
      <c r="I53" s="173"/>
      <c r="J53" s="154"/>
      <c r="K53" s="154"/>
      <c r="L53" s="168"/>
      <c r="M53" s="169">
        <v>253313</v>
      </c>
      <c r="N53" s="170"/>
      <c r="P53" s="221"/>
      <c r="Q53" s="46">
        <v>253313286</v>
      </c>
    </row>
    <row r="54" spans="1:17" s="46" customFormat="1">
      <c r="A54" s="1" t="s">
        <v>295</v>
      </c>
      <c r="B54" s="3"/>
      <c r="C54" s="171"/>
      <c r="D54" s="154"/>
      <c r="E54" s="175" t="s">
        <v>240</v>
      </c>
      <c r="F54" s="173"/>
      <c r="G54" s="173"/>
      <c r="H54" s="173"/>
      <c r="I54" s="173"/>
      <c r="J54" s="154"/>
      <c r="K54" s="154"/>
      <c r="L54" s="168"/>
      <c r="M54" s="169" t="s">
        <v>358</v>
      </c>
      <c r="N54" s="170"/>
      <c r="P54" s="221"/>
      <c r="Q54" s="46" t="s">
        <v>11</v>
      </c>
    </row>
    <row r="55" spans="1:17" s="46" customFormat="1">
      <c r="A55" s="1" t="s">
        <v>296</v>
      </c>
      <c r="B55" s="3"/>
      <c r="C55" s="171"/>
      <c r="D55" s="154" t="s">
        <v>297</v>
      </c>
      <c r="E55" s="175"/>
      <c r="F55" s="173"/>
      <c r="G55" s="173"/>
      <c r="H55" s="173"/>
      <c r="I55" s="173"/>
      <c r="J55" s="154"/>
      <c r="K55" s="154"/>
      <c r="L55" s="168"/>
      <c r="M55" s="169">
        <v>126495</v>
      </c>
      <c r="N55" s="170"/>
      <c r="P55" s="221"/>
      <c r="Q55" s="46">
        <f>IF(COUNTIF(Q56:Q57,"-")=COUNTA(Q56:Q57),"-",SUM(Q56:Q57))</f>
        <v>126495000</v>
      </c>
    </row>
    <row r="56" spans="1:17" s="46" customFormat="1">
      <c r="A56" s="1" t="s">
        <v>298</v>
      </c>
      <c r="B56" s="3"/>
      <c r="C56" s="171"/>
      <c r="D56" s="154"/>
      <c r="E56" s="175" t="s">
        <v>332</v>
      </c>
      <c r="F56" s="173"/>
      <c r="G56" s="173"/>
      <c r="H56" s="173"/>
      <c r="I56" s="167"/>
      <c r="J56" s="154"/>
      <c r="K56" s="154"/>
      <c r="L56" s="168"/>
      <c r="M56" s="169">
        <v>126495</v>
      </c>
      <c r="N56" s="170"/>
      <c r="P56" s="221"/>
      <c r="Q56" s="46">
        <v>126495000</v>
      </c>
    </row>
    <row r="57" spans="1:17" s="46" customFormat="1">
      <c r="A57" s="1" t="s">
        <v>299</v>
      </c>
      <c r="B57" s="3"/>
      <c r="C57" s="171"/>
      <c r="D57" s="154"/>
      <c r="E57" s="175" t="s">
        <v>259</v>
      </c>
      <c r="F57" s="173"/>
      <c r="G57" s="173"/>
      <c r="H57" s="173"/>
      <c r="I57" s="185"/>
      <c r="J57" s="154"/>
      <c r="K57" s="154"/>
      <c r="L57" s="168"/>
      <c r="M57" s="169" t="s">
        <v>358</v>
      </c>
      <c r="N57" s="170"/>
      <c r="P57" s="221"/>
      <c r="Q57" s="46" t="s">
        <v>11</v>
      </c>
    </row>
    <row r="58" spans="1:17" s="46" customFormat="1">
      <c r="A58" s="1" t="s">
        <v>290</v>
      </c>
      <c r="B58" s="3"/>
      <c r="C58" s="176" t="s">
        <v>291</v>
      </c>
      <c r="D58" s="177"/>
      <c r="E58" s="178"/>
      <c r="F58" s="179"/>
      <c r="G58" s="179"/>
      <c r="H58" s="179"/>
      <c r="I58" s="186"/>
      <c r="J58" s="177"/>
      <c r="K58" s="177"/>
      <c r="L58" s="180"/>
      <c r="M58" s="181">
        <v>-126818</v>
      </c>
      <c r="N58" s="182"/>
      <c r="P58" s="221"/>
      <c r="Q58" s="46">
        <f>IF(AND(Q52="-",Q55="-"),"-",SUM(Q55)-SUM(Q52))</f>
        <v>-126818286</v>
      </c>
    </row>
    <row r="59" spans="1:17" s="46" customFormat="1">
      <c r="A59" s="1" t="s">
        <v>300</v>
      </c>
      <c r="B59" s="3"/>
      <c r="C59" s="482" t="s">
        <v>301</v>
      </c>
      <c r="D59" s="483"/>
      <c r="E59" s="483"/>
      <c r="F59" s="483"/>
      <c r="G59" s="483"/>
      <c r="H59" s="483"/>
      <c r="I59" s="483"/>
      <c r="J59" s="483"/>
      <c r="K59" s="483"/>
      <c r="L59" s="484"/>
      <c r="M59" s="181">
        <v>456818</v>
      </c>
      <c r="N59" s="182"/>
      <c r="P59" s="221"/>
      <c r="Q59" s="46">
        <f>IF(AND(Q36="-",Q50="-",Q58="-"),"-",SUM(Q36,Q50,Q58))</f>
        <v>456817577</v>
      </c>
    </row>
    <row r="60" spans="1:17" s="46" customFormat="1" ht="14.25" thickBot="1">
      <c r="A60" s="1" t="s">
        <v>302</v>
      </c>
      <c r="B60" s="3"/>
      <c r="C60" s="460" t="s">
        <v>303</v>
      </c>
      <c r="D60" s="461"/>
      <c r="E60" s="461"/>
      <c r="F60" s="461"/>
      <c r="G60" s="461"/>
      <c r="H60" s="461"/>
      <c r="I60" s="461"/>
      <c r="J60" s="461"/>
      <c r="K60" s="461"/>
      <c r="L60" s="462"/>
      <c r="M60" s="181">
        <v>1059927</v>
      </c>
      <c r="N60" s="182"/>
      <c r="P60" s="221"/>
      <c r="Q60" s="46">
        <v>1059926728</v>
      </c>
    </row>
    <row r="61" spans="1:17" s="46" customFormat="1" ht="14.25" hidden="1" thickBot="1">
      <c r="A61" s="1">
        <v>4435000</v>
      </c>
      <c r="B61" s="3"/>
      <c r="C61" s="463" t="s">
        <v>221</v>
      </c>
      <c r="D61" s="464"/>
      <c r="E61" s="464"/>
      <c r="F61" s="464"/>
      <c r="G61" s="464"/>
      <c r="H61" s="464"/>
      <c r="I61" s="464"/>
      <c r="J61" s="464"/>
      <c r="K61" s="464"/>
      <c r="L61" s="465"/>
      <c r="M61" s="189" t="s">
        <v>358</v>
      </c>
      <c r="N61" s="182"/>
      <c r="P61" s="221"/>
      <c r="Q61" s="46" t="s">
        <v>352</v>
      </c>
    </row>
    <row r="62" spans="1:17" s="46" customFormat="1" ht="14.25" thickBot="1">
      <c r="A62" s="1" t="s">
        <v>304</v>
      </c>
      <c r="B62" s="3"/>
      <c r="C62" s="466" t="s">
        <v>305</v>
      </c>
      <c r="D62" s="467"/>
      <c r="E62" s="467"/>
      <c r="F62" s="467"/>
      <c r="G62" s="467"/>
      <c r="H62" s="467"/>
      <c r="I62" s="467"/>
      <c r="J62" s="467"/>
      <c r="K62" s="467"/>
      <c r="L62" s="468"/>
      <c r="M62" s="190">
        <v>1516744</v>
      </c>
      <c r="N62" s="191" t="s">
        <v>355</v>
      </c>
      <c r="P62" s="221"/>
      <c r="Q62" s="46">
        <f>IF(COUNTIF(Q59:Q61,"-")=COUNTA(Q59:Q61),"-",SUM(Q59:Q61))</f>
        <v>1516744305</v>
      </c>
    </row>
    <row r="63" spans="1:17" s="46" customFormat="1" ht="14.25" thickBot="1">
      <c r="A63" s="1"/>
      <c r="B63" s="3"/>
      <c r="C63" s="192"/>
      <c r="D63" s="192"/>
      <c r="E63" s="192"/>
      <c r="F63" s="192"/>
      <c r="G63" s="192"/>
      <c r="H63" s="192"/>
      <c r="I63" s="192"/>
      <c r="J63" s="192"/>
      <c r="K63" s="192"/>
      <c r="L63" s="192"/>
      <c r="M63" s="193"/>
      <c r="N63" s="194"/>
      <c r="P63" s="221"/>
    </row>
    <row r="64" spans="1:17" s="46" customFormat="1">
      <c r="A64" s="1" t="s">
        <v>306</v>
      </c>
      <c r="B64" s="3"/>
      <c r="C64" s="195" t="s">
        <v>307</v>
      </c>
      <c r="D64" s="196"/>
      <c r="E64" s="196"/>
      <c r="F64" s="196"/>
      <c r="G64" s="196"/>
      <c r="H64" s="196"/>
      <c r="I64" s="196"/>
      <c r="J64" s="196"/>
      <c r="K64" s="196"/>
      <c r="L64" s="196"/>
      <c r="M64" s="197">
        <v>10593</v>
      </c>
      <c r="N64" s="198"/>
      <c r="P64" s="221"/>
      <c r="Q64" s="46">
        <v>10593300</v>
      </c>
    </row>
    <row r="65" spans="1:17" s="46" customFormat="1">
      <c r="A65" s="1" t="s">
        <v>308</v>
      </c>
      <c r="B65" s="3"/>
      <c r="C65" s="199" t="s">
        <v>309</v>
      </c>
      <c r="D65" s="200"/>
      <c r="E65" s="200"/>
      <c r="F65" s="200"/>
      <c r="G65" s="200"/>
      <c r="H65" s="200"/>
      <c r="I65" s="200"/>
      <c r="J65" s="200"/>
      <c r="K65" s="200"/>
      <c r="L65" s="200"/>
      <c r="M65" s="181">
        <v>1139</v>
      </c>
      <c r="N65" s="182"/>
      <c r="P65" s="221"/>
      <c r="Q65" s="46">
        <v>1138598</v>
      </c>
    </row>
    <row r="66" spans="1:17" s="46" customFormat="1" ht="14.25" thickBot="1">
      <c r="A66" s="1" t="s">
        <v>310</v>
      </c>
      <c r="B66" s="3"/>
      <c r="C66" s="201" t="s">
        <v>311</v>
      </c>
      <c r="D66" s="202"/>
      <c r="E66" s="202"/>
      <c r="F66" s="202"/>
      <c r="G66" s="202"/>
      <c r="H66" s="202"/>
      <c r="I66" s="202"/>
      <c r="J66" s="202"/>
      <c r="K66" s="202"/>
      <c r="L66" s="202"/>
      <c r="M66" s="203">
        <v>11732</v>
      </c>
      <c r="N66" s="204"/>
      <c r="P66" s="221"/>
      <c r="Q66" s="46">
        <f>IF(COUNTIF(Q64:Q65,"-")=COUNTA(Q64:Q65),"-",SUM(Q64:Q65))</f>
        <v>11731898</v>
      </c>
    </row>
    <row r="67" spans="1:17" s="46" customFormat="1" ht="14.25" thickBot="1">
      <c r="A67" s="1" t="s">
        <v>312</v>
      </c>
      <c r="B67" s="3"/>
      <c r="C67" s="205" t="s">
        <v>313</v>
      </c>
      <c r="D67" s="206"/>
      <c r="E67" s="207"/>
      <c r="F67" s="208"/>
      <c r="G67" s="208"/>
      <c r="H67" s="208"/>
      <c r="I67" s="208"/>
      <c r="J67" s="206"/>
      <c r="K67" s="206"/>
      <c r="L67" s="206"/>
      <c r="M67" s="190">
        <v>1528476</v>
      </c>
      <c r="N67" s="191"/>
      <c r="P67" s="221"/>
      <c r="Q67" s="46">
        <f>IF(AND(Q62="-",Q66="-"),"-",SUM(Q62,Q66))</f>
        <v>1528476203</v>
      </c>
    </row>
    <row r="68" spans="1:17" s="46" customFormat="1" ht="6.75" customHeight="1">
      <c r="A68" s="1"/>
      <c r="B68" s="3"/>
      <c r="C68" s="153"/>
      <c r="D68" s="153"/>
      <c r="E68" s="209"/>
      <c r="F68" s="210"/>
      <c r="G68" s="210"/>
      <c r="H68" s="210"/>
      <c r="I68" s="211"/>
      <c r="J68" s="212"/>
      <c r="K68" s="212"/>
      <c r="L68" s="212"/>
      <c r="M68" s="3"/>
      <c r="N68" s="3"/>
    </row>
    <row r="69" spans="1:17" s="46" customFormat="1">
      <c r="A69" s="1"/>
      <c r="B69" s="3"/>
      <c r="C69" s="153"/>
      <c r="D69" s="213" t="s">
        <v>323</v>
      </c>
      <c r="E69" s="209"/>
      <c r="F69" s="210"/>
      <c r="G69" s="210"/>
      <c r="H69" s="210"/>
      <c r="I69" s="214"/>
      <c r="J69" s="212"/>
      <c r="K69" s="212"/>
      <c r="L69" s="212"/>
      <c r="M69" s="3"/>
      <c r="N69" s="3"/>
    </row>
  </sheetData>
  <mergeCells count="9">
    <mergeCell ref="C60:L60"/>
    <mergeCell ref="C61:L61"/>
    <mergeCell ref="C62:L62"/>
    <mergeCell ref="C9:N9"/>
    <mergeCell ref="C10:N10"/>
    <mergeCell ref="C11:N11"/>
    <mergeCell ref="C13:L14"/>
    <mergeCell ref="M13:N14"/>
    <mergeCell ref="C59:L59"/>
  </mergeCells>
  <phoneticPr fontId="10"/>
  <pageMargins left="0.7" right="0.7" top="0.39370078740157477" bottom="0.39370078740157477" header="0.51181102362204722" footer="0.51181102362204722"/>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showGridLines="0" view="pageBreakPreview" zoomScale="115" zoomScaleNormal="115" zoomScaleSheetLayoutView="115" workbookViewId="0">
      <selection activeCell="H28" sqref="H28"/>
    </sheetView>
  </sheetViews>
  <sheetFormatPr defaultColWidth="8.875" defaultRowHeight="13.5"/>
  <cols>
    <col min="1" max="1" width="3.75" style="304" customWidth="1"/>
    <col min="2" max="2" width="16.75" style="304" customWidth="1"/>
    <col min="3" max="16" width="9.375" style="304" customWidth="1"/>
    <col min="17" max="17" width="9.5" style="304" bestFit="1" customWidth="1"/>
    <col min="18" max="16384" width="8.875" style="304"/>
  </cols>
  <sheetData>
    <row r="1" spans="1:16">
      <c r="A1" s="296" t="s">
        <v>333</v>
      </c>
    </row>
    <row r="2" spans="1:16">
      <c r="A2" s="296" t="s">
        <v>334</v>
      </c>
    </row>
    <row r="3" spans="1:16">
      <c r="A3" s="296" t="s">
        <v>336</v>
      </c>
    </row>
    <row r="4" spans="1:16">
      <c r="A4" s="296" t="s">
        <v>337</v>
      </c>
    </row>
    <row r="5" spans="1:16">
      <c r="A5" s="296" t="s">
        <v>339</v>
      </c>
    </row>
    <row r="6" spans="1:16">
      <c r="A6" s="305"/>
      <c r="B6" s="305"/>
      <c r="C6" s="305"/>
      <c r="D6" s="305"/>
      <c r="E6" s="305"/>
      <c r="F6" s="305"/>
      <c r="G6" s="305"/>
      <c r="H6" s="305"/>
      <c r="I6" s="305"/>
      <c r="J6" s="305"/>
      <c r="K6" s="305"/>
      <c r="L6" s="305"/>
      <c r="M6" s="305"/>
      <c r="N6" s="305"/>
      <c r="O6" s="305"/>
      <c r="P6" s="305"/>
    </row>
    <row r="7" spans="1:16" ht="20.25" customHeight="1">
      <c r="A7" s="306" t="s">
        <v>467</v>
      </c>
      <c r="B7" s="307"/>
      <c r="C7" s="308"/>
      <c r="D7" s="308"/>
      <c r="E7" s="308"/>
      <c r="F7" s="308"/>
      <c r="G7" s="308"/>
      <c r="H7" s="308"/>
      <c r="I7" s="308"/>
      <c r="J7" s="308"/>
      <c r="K7" s="308"/>
      <c r="L7" s="308"/>
      <c r="M7" s="308"/>
      <c r="N7" s="308"/>
      <c r="O7" s="308"/>
      <c r="P7" s="309" t="s">
        <v>345</v>
      </c>
    </row>
    <row r="8" spans="1:16" ht="37.5" customHeight="1">
      <c r="A8" s="485" t="s">
        <v>445</v>
      </c>
      <c r="B8" s="485"/>
      <c r="C8" s="486" t="s">
        <v>468</v>
      </c>
      <c r="D8" s="487"/>
      <c r="E8" s="486" t="s">
        <v>469</v>
      </c>
      <c r="F8" s="487"/>
      <c r="G8" s="486" t="s">
        <v>470</v>
      </c>
      <c r="H8" s="487"/>
      <c r="I8" s="486" t="s">
        <v>471</v>
      </c>
      <c r="J8" s="487"/>
      <c r="K8" s="486" t="s">
        <v>472</v>
      </c>
      <c r="L8" s="487"/>
      <c r="M8" s="487" t="s">
        <v>473</v>
      </c>
      <c r="N8" s="485"/>
      <c r="O8" s="487" t="s">
        <v>474</v>
      </c>
      <c r="P8" s="485"/>
    </row>
    <row r="9" spans="1:16" ht="14.1" customHeight="1">
      <c r="A9" s="488" t="s">
        <v>454</v>
      </c>
      <c r="B9" s="488"/>
      <c r="C9" s="489">
        <v>13689765</v>
      </c>
      <c r="D9" s="490"/>
      <c r="E9" s="489">
        <v>1953564</v>
      </c>
      <c r="F9" s="490"/>
      <c r="G9" s="489">
        <v>1108961</v>
      </c>
      <c r="H9" s="490"/>
      <c r="I9" s="489">
        <f>C9+E9-G9</f>
        <v>14534368</v>
      </c>
      <c r="J9" s="490"/>
      <c r="K9" s="489">
        <v>5469621</v>
      </c>
      <c r="L9" s="490"/>
      <c r="M9" s="489">
        <v>320824</v>
      </c>
      <c r="N9" s="490"/>
      <c r="O9" s="489">
        <f>I9-K9</f>
        <v>9064747</v>
      </c>
      <c r="P9" s="490"/>
    </row>
    <row r="10" spans="1:16" ht="14.1" customHeight="1">
      <c r="A10" s="488" t="s">
        <v>475</v>
      </c>
      <c r="B10" s="488"/>
      <c r="C10" s="489">
        <v>2571516</v>
      </c>
      <c r="D10" s="490"/>
      <c r="E10" s="489">
        <v>8090</v>
      </c>
      <c r="F10" s="490"/>
      <c r="G10" s="489">
        <v>0</v>
      </c>
      <c r="H10" s="490"/>
      <c r="I10" s="489">
        <f t="shared" ref="I10:I26" si="0">C10+E10-G10</f>
        <v>2579606</v>
      </c>
      <c r="J10" s="490"/>
      <c r="K10" s="489">
        <v>0</v>
      </c>
      <c r="L10" s="490"/>
      <c r="M10" s="489">
        <v>0</v>
      </c>
      <c r="N10" s="490"/>
      <c r="O10" s="489">
        <f t="shared" ref="O10:O26" si="1">I10-K10</f>
        <v>2579606</v>
      </c>
      <c r="P10" s="490"/>
    </row>
    <row r="11" spans="1:16" ht="14.1" customHeight="1">
      <c r="A11" s="491" t="s">
        <v>457</v>
      </c>
      <c r="B11" s="491"/>
      <c r="C11" s="489">
        <v>618019</v>
      </c>
      <c r="D11" s="490"/>
      <c r="E11" s="489">
        <v>0</v>
      </c>
      <c r="F11" s="490"/>
      <c r="G11" s="489">
        <v>0</v>
      </c>
      <c r="H11" s="490"/>
      <c r="I11" s="489">
        <f t="shared" si="0"/>
        <v>618019</v>
      </c>
      <c r="J11" s="490"/>
      <c r="K11" s="489">
        <v>0</v>
      </c>
      <c r="L11" s="490"/>
      <c r="M11" s="489">
        <v>0</v>
      </c>
      <c r="N11" s="490"/>
      <c r="O11" s="489">
        <f t="shared" si="1"/>
        <v>618019</v>
      </c>
      <c r="P11" s="490"/>
    </row>
    <row r="12" spans="1:16" ht="14.1" customHeight="1">
      <c r="A12" s="491" t="s">
        <v>458</v>
      </c>
      <c r="B12" s="491"/>
      <c r="C12" s="489">
        <v>8276456</v>
      </c>
      <c r="D12" s="490"/>
      <c r="E12" s="489">
        <v>948211</v>
      </c>
      <c r="F12" s="490"/>
      <c r="G12" s="489">
        <v>647539</v>
      </c>
      <c r="H12" s="490"/>
      <c r="I12" s="489">
        <f t="shared" si="0"/>
        <v>8577128</v>
      </c>
      <c r="J12" s="490"/>
      <c r="K12" s="489">
        <v>4356281</v>
      </c>
      <c r="L12" s="490"/>
      <c r="M12" s="489">
        <v>231931</v>
      </c>
      <c r="N12" s="490"/>
      <c r="O12" s="489">
        <f t="shared" si="1"/>
        <v>4220847</v>
      </c>
      <c r="P12" s="490"/>
    </row>
    <row r="13" spans="1:16" ht="14.1" customHeight="1">
      <c r="A13" s="488" t="s">
        <v>459</v>
      </c>
      <c r="B13" s="488"/>
      <c r="C13" s="489">
        <v>2149458</v>
      </c>
      <c r="D13" s="490"/>
      <c r="E13" s="489">
        <v>436543</v>
      </c>
      <c r="F13" s="490"/>
      <c r="G13" s="489">
        <v>22748</v>
      </c>
      <c r="H13" s="490"/>
      <c r="I13" s="489">
        <f t="shared" si="0"/>
        <v>2563253</v>
      </c>
      <c r="J13" s="490"/>
      <c r="K13" s="489">
        <v>1113340</v>
      </c>
      <c r="L13" s="490"/>
      <c r="M13" s="489">
        <v>88893</v>
      </c>
      <c r="N13" s="490"/>
      <c r="O13" s="489">
        <f t="shared" si="1"/>
        <v>1449913</v>
      </c>
      <c r="P13" s="490"/>
    </row>
    <row r="14" spans="1:16" ht="14.1" customHeight="1">
      <c r="A14" s="491" t="s">
        <v>460</v>
      </c>
      <c r="B14" s="491"/>
      <c r="C14" s="489" t="s">
        <v>11</v>
      </c>
      <c r="D14" s="490"/>
      <c r="E14" s="489" t="s">
        <v>11</v>
      </c>
      <c r="F14" s="490"/>
      <c r="G14" s="489" t="s">
        <v>11</v>
      </c>
      <c r="H14" s="490"/>
      <c r="I14" s="489" t="s">
        <v>455</v>
      </c>
      <c r="J14" s="490"/>
      <c r="K14" s="489" t="s">
        <v>11</v>
      </c>
      <c r="L14" s="490"/>
      <c r="M14" s="489" t="s">
        <v>11</v>
      </c>
      <c r="N14" s="490"/>
      <c r="O14" s="489" t="s">
        <v>455</v>
      </c>
      <c r="P14" s="490"/>
    </row>
    <row r="15" spans="1:16" ht="14.1" customHeight="1">
      <c r="A15" s="488" t="s">
        <v>461</v>
      </c>
      <c r="B15" s="488"/>
      <c r="C15" s="489" t="s">
        <v>11</v>
      </c>
      <c r="D15" s="490"/>
      <c r="E15" s="489" t="s">
        <v>11</v>
      </c>
      <c r="F15" s="490"/>
      <c r="G15" s="489" t="s">
        <v>11</v>
      </c>
      <c r="H15" s="490"/>
      <c r="I15" s="489" t="s">
        <v>455</v>
      </c>
      <c r="J15" s="490"/>
      <c r="K15" s="489" t="s">
        <v>11</v>
      </c>
      <c r="L15" s="490"/>
      <c r="M15" s="489" t="s">
        <v>11</v>
      </c>
      <c r="N15" s="490"/>
      <c r="O15" s="489" t="s">
        <v>455</v>
      </c>
      <c r="P15" s="490"/>
    </row>
    <row r="16" spans="1:16" ht="14.1" customHeight="1">
      <c r="A16" s="491" t="s">
        <v>462</v>
      </c>
      <c r="B16" s="491"/>
      <c r="C16" s="489" t="s">
        <v>11</v>
      </c>
      <c r="D16" s="490"/>
      <c r="E16" s="489" t="s">
        <v>11</v>
      </c>
      <c r="F16" s="490"/>
      <c r="G16" s="489" t="s">
        <v>11</v>
      </c>
      <c r="H16" s="490"/>
      <c r="I16" s="489" t="s">
        <v>455</v>
      </c>
      <c r="J16" s="490"/>
      <c r="K16" s="489" t="s">
        <v>11</v>
      </c>
      <c r="L16" s="490"/>
      <c r="M16" s="489" t="s">
        <v>11</v>
      </c>
      <c r="N16" s="490"/>
      <c r="O16" s="489" t="s">
        <v>455</v>
      </c>
      <c r="P16" s="490"/>
    </row>
    <row r="17" spans="1:16" ht="14.1" customHeight="1">
      <c r="A17" s="491" t="s">
        <v>463</v>
      </c>
      <c r="B17" s="491"/>
      <c r="C17" s="489" t="s">
        <v>11</v>
      </c>
      <c r="D17" s="490"/>
      <c r="E17" s="489" t="s">
        <v>11</v>
      </c>
      <c r="F17" s="490"/>
      <c r="G17" s="489" t="s">
        <v>11</v>
      </c>
      <c r="H17" s="490"/>
      <c r="I17" s="489" t="s">
        <v>455</v>
      </c>
      <c r="J17" s="490"/>
      <c r="K17" s="489" t="s">
        <v>11</v>
      </c>
      <c r="L17" s="490"/>
      <c r="M17" s="489" t="s">
        <v>11</v>
      </c>
      <c r="N17" s="490"/>
      <c r="O17" s="489" t="s">
        <v>455</v>
      </c>
      <c r="P17" s="490"/>
    </row>
    <row r="18" spans="1:16" ht="14.1" customHeight="1">
      <c r="A18" s="491" t="s">
        <v>464</v>
      </c>
      <c r="B18" s="491"/>
      <c r="C18" s="489">
        <v>74316</v>
      </c>
      <c r="D18" s="490"/>
      <c r="E18" s="489">
        <v>560720</v>
      </c>
      <c r="F18" s="490"/>
      <c r="G18" s="489">
        <v>438674</v>
      </c>
      <c r="H18" s="490"/>
      <c r="I18" s="489">
        <f t="shared" si="0"/>
        <v>196362</v>
      </c>
      <c r="J18" s="490"/>
      <c r="K18" s="489">
        <v>0</v>
      </c>
      <c r="L18" s="490"/>
      <c r="M18" s="489">
        <v>0</v>
      </c>
      <c r="N18" s="490"/>
      <c r="O18" s="489">
        <f t="shared" si="1"/>
        <v>196362</v>
      </c>
      <c r="P18" s="490"/>
    </row>
    <row r="19" spans="1:16" ht="14.1" customHeight="1">
      <c r="A19" s="492" t="s">
        <v>465</v>
      </c>
      <c r="B19" s="492"/>
      <c r="C19" s="489">
        <v>26935170</v>
      </c>
      <c r="D19" s="490"/>
      <c r="E19" s="489">
        <v>101931</v>
      </c>
      <c r="F19" s="490"/>
      <c r="G19" s="489">
        <v>0</v>
      </c>
      <c r="H19" s="490"/>
      <c r="I19" s="489">
        <f t="shared" si="0"/>
        <v>27037101</v>
      </c>
      <c r="J19" s="490"/>
      <c r="K19" s="489">
        <v>11955004</v>
      </c>
      <c r="L19" s="490"/>
      <c r="M19" s="489">
        <v>541156</v>
      </c>
      <c r="N19" s="490"/>
      <c r="O19" s="489">
        <f t="shared" si="1"/>
        <v>15082097</v>
      </c>
      <c r="P19" s="490"/>
    </row>
    <row r="20" spans="1:16" ht="14.1" customHeight="1">
      <c r="A20" s="488" t="s">
        <v>456</v>
      </c>
      <c r="B20" s="488"/>
      <c r="C20" s="489">
        <v>3106</v>
      </c>
      <c r="D20" s="490"/>
      <c r="E20" s="489">
        <v>0</v>
      </c>
      <c r="F20" s="490"/>
      <c r="G20" s="489">
        <v>0</v>
      </c>
      <c r="H20" s="490"/>
      <c r="I20" s="489">
        <f t="shared" si="0"/>
        <v>3106</v>
      </c>
      <c r="J20" s="490"/>
      <c r="K20" s="489">
        <v>0</v>
      </c>
      <c r="L20" s="490"/>
      <c r="M20" s="489">
        <v>0</v>
      </c>
      <c r="N20" s="490"/>
      <c r="O20" s="489">
        <f t="shared" si="1"/>
        <v>3106</v>
      </c>
      <c r="P20" s="490"/>
    </row>
    <row r="21" spans="1:16" ht="14.1" customHeight="1">
      <c r="A21" s="491" t="s">
        <v>458</v>
      </c>
      <c r="B21" s="491"/>
      <c r="C21" s="489">
        <v>795</v>
      </c>
      <c r="D21" s="490"/>
      <c r="E21" s="489">
        <v>0</v>
      </c>
      <c r="F21" s="490"/>
      <c r="G21" s="489">
        <v>0</v>
      </c>
      <c r="H21" s="490"/>
      <c r="I21" s="489">
        <f t="shared" si="0"/>
        <v>795</v>
      </c>
      <c r="J21" s="490"/>
      <c r="K21" s="489">
        <v>453</v>
      </c>
      <c r="L21" s="490"/>
      <c r="M21" s="489">
        <v>24</v>
      </c>
      <c r="N21" s="490"/>
      <c r="O21" s="489">
        <f t="shared" si="1"/>
        <v>342</v>
      </c>
      <c r="P21" s="490"/>
    </row>
    <row r="22" spans="1:16" ht="14.1" customHeight="1">
      <c r="A22" s="488" t="s">
        <v>459</v>
      </c>
      <c r="B22" s="488"/>
      <c r="C22" s="489">
        <v>26924802</v>
      </c>
      <c r="D22" s="490"/>
      <c r="E22" s="489">
        <v>94772</v>
      </c>
      <c r="F22" s="490"/>
      <c r="G22" s="489">
        <v>0</v>
      </c>
      <c r="H22" s="490"/>
      <c r="I22" s="489">
        <f t="shared" si="0"/>
        <v>27019574</v>
      </c>
      <c r="J22" s="490"/>
      <c r="K22" s="489">
        <v>11954551</v>
      </c>
      <c r="L22" s="490"/>
      <c r="M22" s="489">
        <v>541132</v>
      </c>
      <c r="N22" s="490"/>
      <c r="O22" s="489">
        <f t="shared" si="1"/>
        <v>15065023</v>
      </c>
      <c r="P22" s="490"/>
    </row>
    <row r="23" spans="1:16" ht="14.1" customHeight="1">
      <c r="A23" s="488" t="s">
        <v>463</v>
      </c>
      <c r="B23" s="488"/>
      <c r="C23" s="489" t="s">
        <v>11</v>
      </c>
      <c r="D23" s="490"/>
      <c r="E23" s="489" t="s">
        <v>11</v>
      </c>
      <c r="F23" s="490"/>
      <c r="G23" s="489" t="s">
        <v>11</v>
      </c>
      <c r="H23" s="490"/>
      <c r="I23" s="489" t="s">
        <v>455</v>
      </c>
      <c r="J23" s="490"/>
      <c r="K23" s="489" t="s">
        <v>11</v>
      </c>
      <c r="L23" s="490"/>
      <c r="M23" s="489" t="s">
        <v>11</v>
      </c>
      <c r="N23" s="490"/>
      <c r="O23" s="489" t="s">
        <v>455</v>
      </c>
      <c r="P23" s="490"/>
    </row>
    <row r="24" spans="1:16" ht="14.1" customHeight="1">
      <c r="A24" s="491" t="s">
        <v>464</v>
      </c>
      <c r="B24" s="491"/>
      <c r="C24" s="489">
        <v>6467</v>
      </c>
      <c r="D24" s="490"/>
      <c r="E24" s="489">
        <v>7159</v>
      </c>
      <c r="F24" s="490"/>
      <c r="G24" s="489">
        <v>0</v>
      </c>
      <c r="H24" s="490"/>
      <c r="I24" s="489">
        <f t="shared" si="0"/>
        <v>13626</v>
      </c>
      <c r="J24" s="490"/>
      <c r="K24" s="489">
        <v>0</v>
      </c>
      <c r="L24" s="490"/>
      <c r="M24" s="489">
        <v>0</v>
      </c>
      <c r="N24" s="490"/>
      <c r="O24" s="489">
        <f t="shared" si="1"/>
        <v>13626</v>
      </c>
      <c r="P24" s="490"/>
    </row>
    <row r="25" spans="1:16" ht="14.1" customHeight="1">
      <c r="A25" s="488" t="s">
        <v>466</v>
      </c>
      <c r="B25" s="488"/>
      <c r="C25" s="489">
        <v>505115</v>
      </c>
      <c r="D25" s="490"/>
      <c r="E25" s="489">
        <v>52211</v>
      </c>
      <c r="F25" s="490"/>
      <c r="G25" s="489">
        <v>3041</v>
      </c>
      <c r="H25" s="490"/>
      <c r="I25" s="489">
        <f t="shared" si="0"/>
        <v>554285</v>
      </c>
      <c r="J25" s="490"/>
      <c r="K25" s="489">
        <v>421042</v>
      </c>
      <c r="L25" s="490"/>
      <c r="M25" s="489">
        <v>38054</v>
      </c>
      <c r="N25" s="490"/>
      <c r="O25" s="489">
        <f t="shared" si="1"/>
        <v>133243</v>
      </c>
      <c r="P25" s="490"/>
    </row>
    <row r="26" spans="1:16" ht="14.1" customHeight="1">
      <c r="A26" s="493" t="s">
        <v>324</v>
      </c>
      <c r="B26" s="494"/>
      <c r="C26" s="489">
        <v>41130050</v>
      </c>
      <c r="D26" s="490"/>
      <c r="E26" s="489">
        <v>2107706</v>
      </c>
      <c r="F26" s="490"/>
      <c r="G26" s="489">
        <v>1112002</v>
      </c>
      <c r="H26" s="490"/>
      <c r="I26" s="489">
        <f t="shared" si="0"/>
        <v>42125754</v>
      </c>
      <c r="J26" s="490"/>
      <c r="K26" s="489">
        <v>17845667</v>
      </c>
      <c r="L26" s="490"/>
      <c r="M26" s="489">
        <v>900034</v>
      </c>
      <c r="N26" s="490"/>
      <c r="O26" s="489">
        <f t="shared" si="1"/>
        <v>24280087</v>
      </c>
      <c r="P26" s="490"/>
    </row>
  </sheetData>
  <mergeCells count="152">
    <mergeCell ref="M26:N26"/>
    <mergeCell ref="O26:P26"/>
    <mergeCell ref="A26:B26"/>
    <mergeCell ref="C26:D26"/>
    <mergeCell ref="E26:F26"/>
    <mergeCell ref="G26:H26"/>
    <mergeCell ref="I26:J26"/>
    <mergeCell ref="K26:L26"/>
    <mergeCell ref="A24:B24"/>
    <mergeCell ref="C24:D24"/>
    <mergeCell ref="E24:F24"/>
    <mergeCell ref="G24:H24"/>
    <mergeCell ref="I24:J24"/>
    <mergeCell ref="K24:L24"/>
    <mergeCell ref="M24:N24"/>
    <mergeCell ref="O24:P24"/>
    <mergeCell ref="A25:B25"/>
    <mergeCell ref="C25:D25"/>
    <mergeCell ref="E25:F25"/>
    <mergeCell ref="G25:H25"/>
    <mergeCell ref="I25:J25"/>
    <mergeCell ref="K25:L25"/>
    <mergeCell ref="M25:N25"/>
    <mergeCell ref="O25:P25"/>
    <mergeCell ref="A22:B22"/>
    <mergeCell ref="C22:D22"/>
    <mergeCell ref="E22:F22"/>
    <mergeCell ref="G22:H22"/>
    <mergeCell ref="I22:J22"/>
    <mergeCell ref="K22:L22"/>
    <mergeCell ref="M22:N22"/>
    <mergeCell ref="O22:P22"/>
    <mergeCell ref="A23:B23"/>
    <mergeCell ref="C23:D23"/>
    <mergeCell ref="E23:F23"/>
    <mergeCell ref="G23:H23"/>
    <mergeCell ref="I23:J23"/>
    <mergeCell ref="K23:L23"/>
    <mergeCell ref="M23:N23"/>
    <mergeCell ref="O23:P23"/>
    <mergeCell ref="A20:B20"/>
    <mergeCell ref="C20:D20"/>
    <mergeCell ref="E20:F20"/>
    <mergeCell ref="G20:H20"/>
    <mergeCell ref="I20:J20"/>
    <mergeCell ref="K20:L20"/>
    <mergeCell ref="M20:N20"/>
    <mergeCell ref="O20:P20"/>
    <mergeCell ref="A21:B21"/>
    <mergeCell ref="C21:D21"/>
    <mergeCell ref="E21:F21"/>
    <mergeCell ref="G21:H21"/>
    <mergeCell ref="I21:J21"/>
    <mergeCell ref="K21:L21"/>
    <mergeCell ref="M21:N21"/>
    <mergeCell ref="O21:P21"/>
    <mergeCell ref="A18:B18"/>
    <mergeCell ref="C18:D18"/>
    <mergeCell ref="E18:F18"/>
    <mergeCell ref="G18:H18"/>
    <mergeCell ref="I18:J18"/>
    <mergeCell ref="K18:L18"/>
    <mergeCell ref="M18:N18"/>
    <mergeCell ref="O18:P18"/>
    <mergeCell ref="A19:B19"/>
    <mergeCell ref="C19:D19"/>
    <mergeCell ref="E19:F19"/>
    <mergeCell ref="G19:H19"/>
    <mergeCell ref="I19:J19"/>
    <mergeCell ref="K19:L19"/>
    <mergeCell ref="M19:N19"/>
    <mergeCell ref="O19:P19"/>
    <mergeCell ref="A16:B16"/>
    <mergeCell ref="C16:D16"/>
    <mergeCell ref="E16:F16"/>
    <mergeCell ref="G16:H16"/>
    <mergeCell ref="I16:J16"/>
    <mergeCell ref="K16:L16"/>
    <mergeCell ref="M16:N16"/>
    <mergeCell ref="O16:P16"/>
    <mergeCell ref="A17:B17"/>
    <mergeCell ref="C17:D17"/>
    <mergeCell ref="E17:F17"/>
    <mergeCell ref="G17:H17"/>
    <mergeCell ref="I17:J17"/>
    <mergeCell ref="K17:L17"/>
    <mergeCell ref="M17:N17"/>
    <mergeCell ref="O17:P17"/>
    <mergeCell ref="A14:B14"/>
    <mergeCell ref="C14:D14"/>
    <mergeCell ref="E14:F14"/>
    <mergeCell ref="G14:H14"/>
    <mergeCell ref="I14:J14"/>
    <mergeCell ref="K14:L14"/>
    <mergeCell ref="M14:N14"/>
    <mergeCell ref="O14:P14"/>
    <mergeCell ref="A15:B15"/>
    <mergeCell ref="C15:D15"/>
    <mergeCell ref="E15:F15"/>
    <mergeCell ref="G15:H15"/>
    <mergeCell ref="I15:J15"/>
    <mergeCell ref="K15:L15"/>
    <mergeCell ref="M15:N15"/>
    <mergeCell ref="O15:P15"/>
    <mergeCell ref="A12:B12"/>
    <mergeCell ref="C12:D12"/>
    <mergeCell ref="E12:F12"/>
    <mergeCell ref="G12:H12"/>
    <mergeCell ref="I12:J12"/>
    <mergeCell ref="K12:L12"/>
    <mergeCell ref="M12:N12"/>
    <mergeCell ref="O12:P12"/>
    <mergeCell ref="A13:B13"/>
    <mergeCell ref="C13:D13"/>
    <mergeCell ref="E13:F13"/>
    <mergeCell ref="G13:H13"/>
    <mergeCell ref="I13:J13"/>
    <mergeCell ref="K13:L13"/>
    <mergeCell ref="M13:N13"/>
    <mergeCell ref="O13:P13"/>
    <mergeCell ref="A10:B10"/>
    <mergeCell ref="C10:D10"/>
    <mergeCell ref="E10:F10"/>
    <mergeCell ref="G10:H10"/>
    <mergeCell ref="I10:J10"/>
    <mergeCell ref="K10:L10"/>
    <mergeCell ref="M10:N10"/>
    <mergeCell ref="O10:P10"/>
    <mergeCell ref="A11:B11"/>
    <mergeCell ref="C11:D11"/>
    <mergeCell ref="E11:F11"/>
    <mergeCell ref="G11:H11"/>
    <mergeCell ref="I11:J11"/>
    <mergeCell ref="K11:L11"/>
    <mergeCell ref="M11:N11"/>
    <mergeCell ref="O11:P11"/>
    <mergeCell ref="A8:B8"/>
    <mergeCell ref="C8:D8"/>
    <mergeCell ref="E8:F8"/>
    <mergeCell ref="G8:H8"/>
    <mergeCell ref="I8:J8"/>
    <mergeCell ref="K8:L8"/>
    <mergeCell ref="M8:N8"/>
    <mergeCell ref="O8:P8"/>
    <mergeCell ref="A9:B9"/>
    <mergeCell ref="C9:D9"/>
    <mergeCell ref="E9:F9"/>
    <mergeCell ref="G9:H9"/>
    <mergeCell ref="I9:J9"/>
    <mergeCell ref="K9:L9"/>
    <mergeCell ref="M9:N9"/>
    <mergeCell ref="O9:P9"/>
  </mergeCells>
  <phoneticPr fontId="10"/>
  <pageMargins left="0.70866141732283472" right="0.70866141732283472" top="0.74803149606299213" bottom="0.74803149606299213" header="0.31496062992125984" footer="0.31496062992125984"/>
  <pageSetup paperSize="9"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showGridLines="0" view="pageBreakPreview" topLeftCell="C1" zoomScale="80" zoomScaleNormal="100" zoomScaleSheetLayoutView="80" workbookViewId="0">
      <selection activeCell="W25" sqref="W25"/>
    </sheetView>
  </sheetViews>
  <sheetFormatPr defaultColWidth="8.875" defaultRowHeight="13.5"/>
  <cols>
    <col min="1" max="1" width="3.75" style="297" customWidth="1"/>
    <col min="2" max="2" width="16.75" style="297" customWidth="1"/>
    <col min="3" max="22" width="9.5" style="297" customWidth="1"/>
    <col min="23" max="23" width="11.625" style="298" bestFit="1" customWidth="1"/>
    <col min="24" max="16384" width="8.875" style="297"/>
  </cols>
  <sheetData>
    <row r="1" spans="1:22">
      <c r="A1" s="296" t="s">
        <v>333</v>
      </c>
    </row>
    <row r="2" spans="1:22">
      <c r="A2" s="296" t="s">
        <v>334</v>
      </c>
    </row>
    <row r="3" spans="1:22">
      <c r="A3" s="296" t="s">
        <v>336</v>
      </c>
    </row>
    <row r="4" spans="1:22">
      <c r="A4" s="296" t="s">
        <v>337</v>
      </c>
    </row>
    <row r="5" spans="1:22">
      <c r="A5" s="296" t="s">
        <v>339</v>
      </c>
    </row>
    <row r="6" spans="1:22">
      <c r="A6" s="299"/>
      <c r="B6" s="299"/>
      <c r="C6" s="299"/>
      <c r="D6" s="299"/>
      <c r="E6" s="299"/>
      <c r="F6" s="299"/>
      <c r="G6" s="299"/>
      <c r="H6" s="299"/>
      <c r="I6" s="299"/>
      <c r="J6" s="299"/>
      <c r="K6" s="299"/>
      <c r="L6" s="299"/>
      <c r="M6" s="299"/>
      <c r="N6" s="299"/>
      <c r="O6" s="299"/>
      <c r="P6" s="299"/>
      <c r="Q6" s="299"/>
      <c r="R6" s="299"/>
      <c r="S6" s="299"/>
      <c r="T6" s="299"/>
      <c r="U6" s="299"/>
      <c r="V6" s="299"/>
    </row>
    <row r="7" spans="1:22" ht="20.25" customHeight="1">
      <c r="A7" s="300" t="s">
        <v>444</v>
      </c>
      <c r="B7" s="301"/>
      <c r="C7" s="302"/>
      <c r="D7" s="302"/>
      <c r="E7" s="302"/>
      <c r="F7" s="302"/>
      <c r="G7" s="302"/>
      <c r="H7" s="302"/>
      <c r="I7" s="302"/>
      <c r="J7" s="302"/>
      <c r="K7" s="302"/>
      <c r="L7" s="302"/>
      <c r="M7" s="302"/>
      <c r="N7" s="299"/>
      <c r="O7" s="299"/>
      <c r="P7" s="299"/>
      <c r="Q7" s="299"/>
      <c r="R7" s="299"/>
      <c r="S7" s="299"/>
      <c r="T7" s="299"/>
      <c r="U7" s="299"/>
      <c r="V7" s="303" t="s">
        <v>345</v>
      </c>
    </row>
    <row r="8" spans="1:22" ht="12.95" customHeight="1">
      <c r="A8" s="485" t="s">
        <v>445</v>
      </c>
      <c r="B8" s="485"/>
      <c r="C8" s="485" t="s">
        <v>446</v>
      </c>
      <c r="D8" s="485"/>
      <c r="E8" s="485" t="s">
        <v>447</v>
      </c>
      <c r="F8" s="485"/>
      <c r="G8" s="485" t="s">
        <v>448</v>
      </c>
      <c r="H8" s="485"/>
      <c r="I8" s="485" t="s">
        <v>449</v>
      </c>
      <c r="J8" s="485"/>
      <c r="K8" s="485" t="s">
        <v>450</v>
      </c>
      <c r="L8" s="485"/>
      <c r="M8" s="485" t="s">
        <v>451</v>
      </c>
      <c r="N8" s="485"/>
      <c r="O8" s="485" t="s">
        <v>452</v>
      </c>
      <c r="P8" s="485"/>
      <c r="Q8" s="485" t="s">
        <v>35</v>
      </c>
      <c r="R8" s="485"/>
      <c r="S8" s="485" t="s">
        <v>453</v>
      </c>
      <c r="T8" s="485"/>
      <c r="U8" s="485" t="s">
        <v>324</v>
      </c>
      <c r="V8" s="485"/>
    </row>
    <row r="9" spans="1:22" ht="12.95" customHeight="1">
      <c r="A9" s="485"/>
      <c r="B9" s="485"/>
      <c r="C9" s="485"/>
      <c r="D9" s="485"/>
      <c r="E9" s="485"/>
      <c r="F9" s="485"/>
      <c r="G9" s="485"/>
      <c r="H9" s="485"/>
      <c r="I9" s="485"/>
      <c r="J9" s="485"/>
      <c r="K9" s="485"/>
      <c r="L9" s="485"/>
      <c r="M9" s="485"/>
      <c r="N9" s="485"/>
      <c r="O9" s="485"/>
      <c r="P9" s="485"/>
      <c r="Q9" s="485"/>
      <c r="R9" s="485"/>
      <c r="S9" s="485"/>
      <c r="T9" s="485"/>
      <c r="U9" s="485"/>
      <c r="V9" s="485"/>
    </row>
    <row r="10" spans="1:22" ht="14.1" customHeight="1">
      <c r="A10" s="495" t="s">
        <v>454</v>
      </c>
      <c r="B10" s="496"/>
      <c r="C10" s="489">
        <v>401948</v>
      </c>
      <c r="D10" s="490"/>
      <c r="E10" s="489">
        <v>1829865</v>
      </c>
      <c r="F10" s="490"/>
      <c r="G10" s="489">
        <v>811426</v>
      </c>
      <c r="H10" s="490"/>
      <c r="I10" s="489">
        <v>301576</v>
      </c>
      <c r="J10" s="490"/>
      <c r="K10" s="489">
        <v>3447837</v>
      </c>
      <c r="L10" s="490"/>
      <c r="M10" s="489">
        <v>709038</v>
      </c>
      <c r="N10" s="490"/>
      <c r="O10" s="489">
        <v>1563057</v>
      </c>
      <c r="P10" s="490"/>
      <c r="Q10" s="489" t="s">
        <v>11</v>
      </c>
      <c r="R10" s="490"/>
      <c r="S10" s="489" t="s">
        <v>455</v>
      </c>
      <c r="T10" s="490"/>
      <c r="U10" s="489">
        <v>9064747</v>
      </c>
      <c r="V10" s="490"/>
    </row>
    <row r="11" spans="1:22" ht="14.1" customHeight="1">
      <c r="A11" s="491" t="s">
        <v>456</v>
      </c>
      <c r="B11" s="491"/>
      <c r="C11" s="489">
        <v>57832</v>
      </c>
      <c r="D11" s="490"/>
      <c r="E11" s="489">
        <v>149446</v>
      </c>
      <c r="F11" s="490"/>
      <c r="G11" s="489">
        <v>65831</v>
      </c>
      <c r="H11" s="490"/>
      <c r="I11" s="489">
        <v>1053</v>
      </c>
      <c r="J11" s="490"/>
      <c r="K11" s="489">
        <v>2123521</v>
      </c>
      <c r="L11" s="490"/>
      <c r="M11" s="489">
        <v>1674</v>
      </c>
      <c r="N11" s="490"/>
      <c r="O11" s="489">
        <v>180249</v>
      </c>
      <c r="P11" s="490"/>
      <c r="Q11" s="489" t="s">
        <v>11</v>
      </c>
      <c r="R11" s="490"/>
      <c r="S11" s="489" t="s">
        <v>11</v>
      </c>
      <c r="T11" s="490"/>
      <c r="U11" s="489">
        <v>2579606</v>
      </c>
      <c r="V11" s="490"/>
    </row>
    <row r="12" spans="1:22" ht="14.1" customHeight="1">
      <c r="A12" s="491" t="s">
        <v>457</v>
      </c>
      <c r="B12" s="491"/>
      <c r="C12" s="489" t="s">
        <v>11</v>
      </c>
      <c r="D12" s="490"/>
      <c r="E12" s="489" t="s">
        <v>11</v>
      </c>
      <c r="F12" s="490"/>
      <c r="G12" s="489" t="s">
        <v>11</v>
      </c>
      <c r="H12" s="490"/>
      <c r="I12" s="489" t="s">
        <v>11</v>
      </c>
      <c r="J12" s="490"/>
      <c r="K12" s="489" t="s">
        <v>11</v>
      </c>
      <c r="L12" s="490"/>
      <c r="M12" s="489" t="s">
        <v>11</v>
      </c>
      <c r="N12" s="490"/>
      <c r="O12" s="489">
        <v>618019</v>
      </c>
      <c r="P12" s="490"/>
      <c r="Q12" s="489" t="s">
        <v>11</v>
      </c>
      <c r="R12" s="490"/>
      <c r="S12" s="489" t="s">
        <v>11</v>
      </c>
      <c r="T12" s="490"/>
      <c r="U12" s="489">
        <v>618019</v>
      </c>
      <c r="V12" s="490"/>
    </row>
    <row r="13" spans="1:22" ht="14.1" customHeight="1">
      <c r="A13" s="488" t="s">
        <v>458</v>
      </c>
      <c r="B13" s="488"/>
      <c r="C13" s="489">
        <v>318075</v>
      </c>
      <c r="D13" s="490"/>
      <c r="E13" s="489">
        <v>1551033</v>
      </c>
      <c r="F13" s="490"/>
      <c r="G13" s="489">
        <v>597596</v>
      </c>
      <c r="H13" s="490"/>
      <c r="I13" s="489">
        <v>192785</v>
      </c>
      <c r="J13" s="490"/>
      <c r="K13" s="489">
        <v>1151142</v>
      </c>
      <c r="L13" s="490"/>
      <c r="M13" s="489">
        <v>28891</v>
      </c>
      <c r="N13" s="490"/>
      <c r="O13" s="489">
        <v>381325</v>
      </c>
      <c r="P13" s="490"/>
      <c r="Q13" s="489" t="s">
        <v>11</v>
      </c>
      <c r="R13" s="490"/>
      <c r="S13" s="489" t="s">
        <v>455</v>
      </c>
      <c r="T13" s="490"/>
      <c r="U13" s="489">
        <v>4220847</v>
      </c>
      <c r="V13" s="490"/>
    </row>
    <row r="14" spans="1:22" ht="14.1" customHeight="1">
      <c r="A14" s="491" t="s">
        <v>459</v>
      </c>
      <c r="B14" s="491"/>
      <c r="C14" s="489">
        <v>26041</v>
      </c>
      <c r="D14" s="490"/>
      <c r="E14" s="489">
        <v>129386</v>
      </c>
      <c r="F14" s="490"/>
      <c r="G14" s="489">
        <v>1329</v>
      </c>
      <c r="H14" s="490"/>
      <c r="I14" s="489">
        <v>107738</v>
      </c>
      <c r="J14" s="490"/>
      <c r="K14" s="489">
        <v>123482</v>
      </c>
      <c r="L14" s="490"/>
      <c r="M14" s="489">
        <v>678473</v>
      </c>
      <c r="N14" s="490"/>
      <c r="O14" s="489">
        <v>383464</v>
      </c>
      <c r="P14" s="490"/>
      <c r="Q14" s="489" t="s">
        <v>11</v>
      </c>
      <c r="R14" s="490"/>
      <c r="S14" s="489" t="s">
        <v>455</v>
      </c>
      <c r="T14" s="490"/>
      <c r="U14" s="489">
        <v>1449913</v>
      </c>
      <c r="V14" s="490"/>
    </row>
    <row r="15" spans="1:22" ht="14.1" customHeight="1">
      <c r="A15" s="491" t="s">
        <v>460</v>
      </c>
      <c r="B15" s="491"/>
      <c r="C15" s="489" t="s">
        <v>11</v>
      </c>
      <c r="D15" s="490"/>
      <c r="E15" s="489" t="s">
        <v>11</v>
      </c>
      <c r="F15" s="490"/>
      <c r="G15" s="489" t="s">
        <v>11</v>
      </c>
      <c r="H15" s="490"/>
      <c r="I15" s="489" t="s">
        <v>11</v>
      </c>
      <c r="J15" s="490"/>
      <c r="K15" s="489" t="s">
        <v>11</v>
      </c>
      <c r="L15" s="490"/>
      <c r="M15" s="489" t="s">
        <v>11</v>
      </c>
      <c r="N15" s="490"/>
      <c r="O15" s="489" t="s">
        <v>11</v>
      </c>
      <c r="P15" s="490"/>
      <c r="Q15" s="489" t="s">
        <v>11</v>
      </c>
      <c r="R15" s="490"/>
      <c r="S15" s="489" t="s">
        <v>11</v>
      </c>
      <c r="T15" s="490"/>
      <c r="U15" s="489" t="s">
        <v>11</v>
      </c>
      <c r="V15" s="490"/>
    </row>
    <row r="16" spans="1:22" ht="14.1" customHeight="1">
      <c r="A16" s="488" t="s">
        <v>461</v>
      </c>
      <c r="B16" s="488"/>
      <c r="C16" s="489" t="s">
        <v>11</v>
      </c>
      <c r="D16" s="490"/>
      <c r="E16" s="489" t="s">
        <v>11</v>
      </c>
      <c r="F16" s="490"/>
      <c r="G16" s="489" t="s">
        <v>11</v>
      </c>
      <c r="H16" s="490"/>
      <c r="I16" s="489" t="s">
        <v>11</v>
      </c>
      <c r="J16" s="490"/>
      <c r="K16" s="489" t="s">
        <v>11</v>
      </c>
      <c r="L16" s="490"/>
      <c r="M16" s="489" t="s">
        <v>11</v>
      </c>
      <c r="N16" s="490"/>
      <c r="O16" s="489" t="s">
        <v>11</v>
      </c>
      <c r="P16" s="490"/>
      <c r="Q16" s="489" t="s">
        <v>11</v>
      </c>
      <c r="R16" s="490"/>
      <c r="S16" s="489" t="s">
        <v>11</v>
      </c>
      <c r="T16" s="490"/>
      <c r="U16" s="489" t="s">
        <v>11</v>
      </c>
      <c r="V16" s="490"/>
    </row>
    <row r="17" spans="1:22" ht="14.1" customHeight="1">
      <c r="A17" s="491" t="s">
        <v>462</v>
      </c>
      <c r="B17" s="491"/>
      <c r="C17" s="489" t="s">
        <v>11</v>
      </c>
      <c r="D17" s="490"/>
      <c r="E17" s="489" t="s">
        <v>11</v>
      </c>
      <c r="F17" s="490"/>
      <c r="G17" s="489" t="s">
        <v>11</v>
      </c>
      <c r="H17" s="490"/>
      <c r="I17" s="489" t="s">
        <v>11</v>
      </c>
      <c r="J17" s="490"/>
      <c r="K17" s="489" t="s">
        <v>11</v>
      </c>
      <c r="L17" s="490"/>
      <c r="M17" s="489" t="s">
        <v>11</v>
      </c>
      <c r="N17" s="490"/>
      <c r="O17" s="489" t="s">
        <v>11</v>
      </c>
      <c r="P17" s="490"/>
      <c r="Q17" s="489" t="s">
        <v>11</v>
      </c>
      <c r="R17" s="490"/>
      <c r="S17" s="489" t="s">
        <v>11</v>
      </c>
      <c r="T17" s="490"/>
      <c r="U17" s="489" t="s">
        <v>11</v>
      </c>
      <c r="V17" s="490"/>
    </row>
    <row r="18" spans="1:22" ht="14.1" customHeight="1">
      <c r="A18" s="491" t="s">
        <v>463</v>
      </c>
      <c r="B18" s="491"/>
      <c r="C18" s="489" t="s">
        <v>11</v>
      </c>
      <c r="D18" s="490"/>
      <c r="E18" s="489" t="s">
        <v>11</v>
      </c>
      <c r="F18" s="490"/>
      <c r="G18" s="489" t="s">
        <v>11</v>
      </c>
      <c r="H18" s="490"/>
      <c r="I18" s="489" t="s">
        <v>11</v>
      </c>
      <c r="J18" s="490"/>
      <c r="K18" s="489" t="s">
        <v>11</v>
      </c>
      <c r="L18" s="490"/>
      <c r="M18" s="489" t="s">
        <v>11</v>
      </c>
      <c r="N18" s="490"/>
      <c r="O18" s="489" t="s">
        <v>11</v>
      </c>
      <c r="P18" s="490"/>
      <c r="Q18" s="489" t="s">
        <v>11</v>
      </c>
      <c r="R18" s="490"/>
      <c r="S18" s="489" t="s">
        <v>11</v>
      </c>
      <c r="T18" s="490"/>
      <c r="U18" s="489" t="s">
        <v>11</v>
      </c>
      <c r="V18" s="490"/>
    </row>
    <row r="19" spans="1:22" ht="14.1" customHeight="1">
      <c r="A19" s="491" t="s">
        <v>464</v>
      </c>
      <c r="B19" s="491"/>
      <c r="C19" s="489" t="s">
        <v>455</v>
      </c>
      <c r="D19" s="490"/>
      <c r="E19" s="489" t="s">
        <v>455</v>
      </c>
      <c r="F19" s="490"/>
      <c r="G19" s="489">
        <v>146670</v>
      </c>
      <c r="H19" s="490"/>
      <c r="I19" s="489" t="s">
        <v>11</v>
      </c>
      <c r="J19" s="490"/>
      <c r="K19" s="489">
        <v>49692</v>
      </c>
      <c r="L19" s="490"/>
      <c r="M19" s="489" t="s">
        <v>11</v>
      </c>
      <c r="N19" s="490"/>
      <c r="O19" s="489" t="s">
        <v>455</v>
      </c>
      <c r="P19" s="490"/>
      <c r="Q19" s="489" t="s">
        <v>11</v>
      </c>
      <c r="R19" s="490"/>
      <c r="S19" s="489" t="s">
        <v>11</v>
      </c>
      <c r="T19" s="490"/>
      <c r="U19" s="489">
        <v>196362</v>
      </c>
      <c r="V19" s="490"/>
    </row>
    <row r="20" spans="1:22" ht="14.1" customHeight="1">
      <c r="A20" s="497" t="s">
        <v>465</v>
      </c>
      <c r="B20" s="498"/>
      <c r="C20" s="489">
        <v>15082097</v>
      </c>
      <c r="D20" s="490"/>
      <c r="E20" s="489" t="s">
        <v>455</v>
      </c>
      <c r="F20" s="490"/>
      <c r="G20" s="489" t="s">
        <v>11</v>
      </c>
      <c r="H20" s="490"/>
      <c r="I20" s="489" t="s">
        <v>11</v>
      </c>
      <c r="J20" s="490"/>
      <c r="K20" s="489" t="s">
        <v>11</v>
      </c>
      <c r="L20" s="490"/>
      <c r="M20" s="489" t="s">
        <v>11</v>
      </c>
      <c r="N20" s="490"/>
      <c r="O20" s="489" t="s">
        <v>11</v>
      </c>
      <c r="P20" s="490"/>
      <c r="Q20" s="489" t="s">
        <v>11</v>
      </c>
      <c r="R20" s="490"/>
      <c r="S20" s="489" t="s">
        <v>455</v>
      </c>
      <c r="T20" s="490"/>
      <c r="U20" s="489">
        <v>15082097</v>
      </c>
      <c r="V20" s="490"/>
    </row>
    <row r="21" spans="1:22" ht="14.1" customHeight="1">
      <c r="A21" s="491" t="s">
        <v>456</v>
      </c>
      <c r="B21" s="491"/>
      <c r="C21" s="489">
        <v>3106</v>
      </c>
      <c r="D21" s="490"/>
      <c r="E21" s="489" t="s">
        <v>11</v>
      </c>
      <c r="F21" s="490"/>
      <c r="G21" s="489" t="s">
        <v>11</v>
      </c>
      <c r="H21" s="490"/>
      <c r="I21" s="489" t="s">
        <v>11</v>
      </c>
      <c r="J21" s="490"/>
      <c r="K21" s="489" t="s">
        <v>11</v>
      </c>
      <c r="L21" s="490"/>
      <c r="M21" s="489" t="s">
        <v>11</v>
      </c>
      <c r="N21" s="490"/>
      <c r="O21" s="489" t="s">
        <v>11</v>
      </c>
      <c r="P21" s="490"/>
      <c r="Q21" s="489" t="s">
        <v>11</v>
      </c>
      <c r="R21" s="490"/>
      <c r="S21" s="489" t="s">
        <v>11</v>
      </c>
      <c r="T21" s="490"/>
      <c r="U21" s="489">
        <v>3106</v>
      </c>
      <c r="V21" s="490"/>
    </row>
    <row r="22" spans="1:22" ht="14.1" customHeight="1">
      <c r="A22" s="491" t="s">
        <v>458</v>
      </c>
      <c r="B22" s="491"/>
      <c r="C22" s="489">
        <v>342</v>
      </c>
      <c r="D22" s="490"/>
      <c r="E22" s="489" t="s">
        <v>11</v>
      </c>
      <c r="F22" s="490"/>
      <c r="G22" s="489" t="s">
        <v>11</v>
      </c>
      <c r="H22" s="490"/>
      <c r="I22" s="489" t="s">
        <v>11</v>
      </c>
      <c r="J22" s="490"/>
      <c r="K22" s="489" t="s">
        <v>11</v>
      </c>
      <c r="L22" s="490"/>
      <c r="M22" s="489" t="s">
        <v>11</v>
      </c>
      <c r="N22" s="490"/>
      <c r="O22" s="489" t="s">
        <v>11</v>
      </c>
      <c r="P22" s="490"/>
      <c r="Q22" s="489" t="s">
        <v>11</v>
      </c>
      <c r="R22" s="490"/>
      <c r="S22" s="489" t="s">
        <v>11</v>
      </c>
      <c r="T22" s="490"/>
      <c r="U22" s="489">
        <v>342</v>
      </c>
      <c r="V22" s="490"/>
    </row>
    <row r="23" spans="1:22" ht="14.1" customHeight="1">
      <c r="A23" s="488" t="s">
        <v>459</v>
      </c>
      <c r="B23" s="488"/>
      <c r="C23" s="489">
        <v>15065023</v>
      </c>
      <c r="D23" s="490"/>
      <c r="E23" s="489" t="s">
        <v>11</v>
      </c>
      <c r="F23" s="490"/>
      <c r="G23" s="489" t="s">
        <v>11</v>
      </c>
      <c r="H23" s="490"/>
      <c r="I23" s="489" t="s">
        <v>11</v>
      </c>
      <c r="J23" s="490"/>
      <c r="K23" s="489" t="s">
        <v>11</v>
      </c>
      <c r="L23" s="490"/>
      <c r="M23" s="489" t="s">
        <v>11</v>
      </c>
      <c r="N23" s="490"/>
      <c r="O23" s="489" t="s">
        <v>11</v>
      </c>
      <c r="P23" s="490"/>
      <c r="Q23" s="489" t="s">
        <v>11</v>
      </c>
      <c r="R23" s="490"/>
      <c r="S23" s="489" t="s">
        <v>455</v>
      </c>
      <c r="T23" s="490"/>
      <c r="U23" s="489">
        <v>15065023</v>
      </c>
      <c r="V23" s="490"/>
    </row>
    <row r="24" spans="1:22" ht="14.1" customHeight="1">
      <c r="A24" s="491" t="s">
        <v>463</v>
      </c>
      <c r="B24" s="491"/>
      <c r="C24" s="489" t="s">
        <v>11</v>
      </c>
      <c r="D24" s="490"/>
      <c r="E24" s="489" t="s">
        <v>11</v>
      </c>
      <c r="F24" s="490"/>
      <c r="G24" s="489" t="s">
        <v>11</v>
      </c>
      <c r="H24" s="490"/>
      <c r="I24" s="489" t="s">
        <v>11</v>
      </c>
      <c r="J24" s="490"/>
      <c r="K24" s="489" t="s">
        <v>11</v>
      </c>
      <c r="L24" s="490"/>
      <c r="M24" s="489" t="s">
        <v>11</v>
      </c>
      <c r="N24" s="490"/>
      <c r="O24" s="489" t="s">
        <v>11</v>
      </c>
      <c r="P24" s="490"/>
      <c r="Q24" s="489" t="s">
        <v>11</v>
      </c>
      <c r="R24" s="490"/>
      <c r="S24" s="489" t="s">
        <v>11</v>
      </c>
      <c r="T24" s="490"/>
      <c r="U24" s="489" t="s">
        <v>11</v>
      </c>
      <c r="V24" s="490"/>
    </row>
    <row r="25" spans="1:22" ht="14.1" customHeight="1">
      <c r="A25" s="488" t="s">
        <v>464</v>
      </c>
      <c r="B25" s="488"/>
      <c r="C25" s="489">
        <v>13626</v>
      </c>
      <c r="D25" s="490"/>
      <c r="E25" s="489" t="s">
        <v>11</v>
      </c>
      <c r="F25" s="490"/>
      <c r="G25" s="489" t="s">
        <v>11</v>
      </c>
      <c r="H25" s="490"/>
      <c r="I25" s="489" t="s">
        <v>11</v>
      </c>
      <c r="J25" s="490"/>
      <c r="K25" s="489" t="s">
        <v>11</v>
      </c>
      <c r="L25" s="490"/>
      <c r="M25" s="489" t="s">
        <v>11</v>
      </c>
      <c r="N25" s="490"/>
      <c r="O25" s="489" t="s">
        <v>11</v>
      </c>
      <c r="P25" s="490"/>
      <c r="Q25" s="489" t="s">
        <v>11</v>
      </c>
      <c r="R25" s="490"/>
      <c r="S25" s="489" t="s">
        <v>11</v>
      </c>
      <c r="T25" s="490"/>
      <c r="U25" s="489">
        <v>13626</v>
      </c>
      <c r="V25" s="490"/>
    </row>
    <row r="26" spans="1:22" ht="14.1" customHeight="1">
      <c r="A26" s="499" t="s">
        <v>466</v>
      </c>
      <c r="B26" s="500"/>
      <c r="C26" s="489">
        <v>2081</v>
      </c>
      <c r="D26" s="490"/>
      <c r="E26" s="489">
        <v>7438</v>
      </c>
      <c r="F26" s="490"/>
      <c r="G26" s="489">
        <v>21778</v>
      </c>
      <c r="H26" s="490"/>
      <c r="I26" s="489">
        <v>4365</v>
      </c>
      <c r="J26" s="490"/>
      <c r="K26" s="489">
        <v>49099</v>
      </c>
      <c r="L26" s="490"/>
      <c r="M26" s="489">
        <v>7380</v>
      </c>
      <c r="N26" s="490"/>
      <c r="O26" s="489">
        <v>41102</v>
      </c>
      <c r="P26" s="490"/>
      <c r="Q26" s="489" t="s">
        <v>11</v>
      </c>
      <c r="R26" s="490"/>
      <c r="S26" s="489" t="s">
        <v>11</v>
      </c>
      <c r="T26" s="490"/>
      <c r="U26" s="489">
        <v>133243</v>
      </c>
      <c r="V26" s="490"/>
    </row>
    <row r="27" spans="1:22" ht="13.5" customHeight="1">
      <c r="A27" s="501" t="s">
        <v>324</v>
      </c>
      <c r="B27" s="501"/>
      <c r="C27" s="489">
        <v>15486126</v>
      </c>
      <c r="D27" s="490"/>
      <c r="E27" s="489">
        <v>1837303</v>
      </c>
      <c r="F27" s="490"/>
      <c r="G27" s="489">
        <v>833204</v>
      </c>
      <c r="H27" s="490"/>
      <c r="I27" s="489">
        <v>305941</v>
      </c>
      <c r="J27" s="490"/>
      <c r="K27" s="489">
        <v>3496936</v>
      </c>
      <c r="L27" s="490"/>
      <c r="M27" s="489">
        <v>716418</v>
      </c>
      <c r="N27" s="490"/>
      <c r="O27" s="489">
        <v>1604159</v>
      </c>
      <c r="P27" s="490"/>
      <c r="Q27" s="489" t="s">
        <v>11</v>
      </c>
      <c r="R27" s="490"/>
      <c r="S27" s="489" t="s">
        <v>455</v>
      </c>
      <c r="T27" s="490"/>
      <c r="U27" s="489">
        <v>24280087</v>
      </c>
      <c r="V27" s="490"/>
    </row>
    <row r="28" spans="1:22" ht="13.5" customHeight="1"/>
    <row r="29" spans="1:22" ht="13.5" customHeight="1"/>
    <row r="30" spans="1:22" ht="13.5" customHeight="1"/>
    <row r="31" spans="1:22" ht="13.5" customHeight="1"/>
    <row r="32" spans="1:22" ht="13.5" customHeight="1"/>
  </sheetData>
  <mergeCells count="209">
    <mergeCell ref="A27:B27"/>
    <mergeCell ref="C27:D27"/>
    <mergeCell ref="E27:F27"/>
    <mergeCell ref="G27:H27"/>
    <mergeCell ref="I27:J27"/>
    <mergeCell ref="U26:V26"/>
    <mergeCell ref="M25:N25"/>
    <mergeCell ref="O25:P25"/>
    <mergeCell ref="Q25:R25"/>
    <mergeCell ref="S25:T25"/>
    <mergeCell ref="U25:V25"/>
    <mergeCell ref="K27:L27"/>
    <mergeCell ref="K26:L26"/>
    <mergeCell ref="M26:N26"/>
    <mergeCell ref="O26:P26"/>
    <mergeCell ref="Q26:R26"/>
    <mergeCell ref="S26:T26"/>
    <mergeCell ref="M27:N27"/>
    <mergeCell ref="O27:P27"/>
    <mergeCell ref="Q27:R27"/>
    <mergeCell ref="S27:T27"/>
    <mergeCell ref="U27:V27"/>
    <mergeCell ref="A26:B26"/>
    <mergeCell ref="C26:D26"/>
    <mergeCell ref="E26:F26"/>
    <mergeCell ref="G26:H26"/>
    <mergeCell ref="I26:J26"/>
    <mergeCell ref="A25:B25"/>
    <mergeCell ref="C25:D25"/>
    <mergeCell ref="E25:F25"/>
    <mergeCell ref="G25:H25"/>
    <mergeCell ref="U24:V24"/>
    <mergeCell ref="M23:N23"/>
    <mergeCell ref="O23:P23"/>
    <mergeCell ref="Q23:R23"/>
    <mergeCell ref="S23:T23"/>
    <mergeCell ref="U23:V23"/>
    <mergeCell ref="I25:J25"/>
    <mergeCell ref="K24:L24"/>
    <mergeCell ref="M24:N24"/>
    <mergeCell ref="O24:P24"/>
    <mergeCell ref="Q24:R24"/>
    <mergeCell ref="S24:T24"/>
    <mergeCell ref="K25:L25"/>
    <mergeCell ref="A24:B24"/>
    <mergeCell ref="C24:D24"/>
    <mergeCell ref="E24:F24"/>
    <mergeCell ref="G24:H24"/>
    <mergeCell ref="I24:J24"/>
    <mergeCell ref="A23:B23"/>
    <mergeCell ref="C23:D23"/>
    <mergeCell ref="E23:F23"/>
    <mergeCell ref="G23:H23"/>
    <mergeCell ref="U22:V22"/>
    <mergeCell ref="M21:N21"/>
    <mergeCell ref="O21:P21"/>
    <mergeCell ref="Q21:R21"/>
    <mergeCell ref="S21:T21"/>
    <mergeCell ref="U21:V21"/>
    <mergeCell ref="I23:J23"/>
    <mergeCell ref="K22:L22"/>
    <mergeCell ref="M22:N22"/>
    <mergeCell ref="O22:P22"/>
    <mergeCell ref="Q22:R22"/>
    <mergeCell ref="S22:T22"/>
    <mergeCell ref="K23:L23"/>
    <mergeCell ref="A22:B22"/>
    <mergeCell ref="C22:D22"/>
    <mergeCell ref="E22:F22"/>
    <mergeCell ref="G22:H22"/>
    <mergeCell ref="I22:J22"/>
    <mergeCell ref="A21:B21"/>
    <mergeCell ref="C21:D21"/>
    <mergeCell ref="E21:F21"/>
    <mergeCell ref="G21:H21"/>
    <mergeCell ref="U20:V20"/>
    <mergeCell ref="M19:N19"/>
    <mergeCell ref="O19:P19"/>
    <mergeCell ref="Q19:R19"/>
    <mergeCell ref="S19:T19"/>
    <mergeCell ref="U19:V19"/>
    <mergeCell ref="I21:J21"/>
    <mergeCell ref="K20:L20"/>
    <mergeCell ref="M20:N20"/>
    <mergeCell ref="O20:P20"/>
    <mergeCell ref="Q20:R20"/>
    <mergeCell ref="S20:T20"/>
    <mergeCell ref="K21:L21"/>
    <mergeCell ref="A20:B20"/>
    <mergeCell ref="C20:D20"/>
    <mergeCell ref="E20:F20"/>
    <mergeCell ref="G20:H20"/>
    <mergeCell ref="I20:J20"/>
    <mergeCell ref="A19:B19"/>
    <mergeCell ref="C19:D19"/>
    <mergeCell ref="E19:F19"/>
    <mergeCell ref="G19:H19"/>
    <mergeCell ref="U18:V18"/>
    <mergeCell ref="M17:N17"/>
    <mergeCell ref="O17:P17"/>
    <mergeCell ref="Q17:R17"/>
    <mergeCell ref="S17:T17"/>
    <mergeCell ref="U17:V17"/>
    <mergeCell ref="I19:J19"/>
    <mergeCell ref="K18:L18"/>
    <mergeCell ref="M18:N18"/>
    <mergeCell ref="O18:P18"/>
    <mergeCell ref="Q18:R18"/>
    <mergeCell ref="S18:T18"/>
    <mergeCell ref="K19:L19"/>
    <mergeCell ref="A18:B18"/>
    <mergeCell ref="C18:D18"/>
    <mergeCell ref="E18:F18"/>
    <mergeCell ref="G18:H18"/>
    <mergeCell ref="I18:J18"/>
    <mergeCell ref="A17:B17"/>
    <mergeCell ref="C17:D17"/>
    <mergeCell ref="E17:F17"/>
    <mergeCell ref="G17:H17"/>
    <mergeCell ref="U16:V16"/>
    <mergeCell ref="M15:N15"/>
    <mergeCell ref="O15:P15"/>
    <mergeCell ref="Q15:R15"/>
    <mergeCell ref="S15:T15"/>
    <mergeCell ref="U15:V15"/>
    <mergeCell ref="I17:J17"/>
    <mergeCell ref="K16:L16"/>
    <mergeCell ref="M16:N16"/>
    <mergeCell ref="O16:P16"/>
    <mergeCell ref="Q16:R16"/>
    <mergeCell ref="S16:T16"/>
    <mergeCell ref="K17:L17"/>
    <mergeCell ref="A16:B16"/>
    <mergeCell ref="C16:D16"/>
    <mergeCell ref="E16:F16"/>
    <mergeCell ref="G16:H16"/>
    <mergeCell ref="I16:J16"/>
    <mergeCell ref="A15:B15"/>
    <mergeCell ref="C15:D15"/>
    <mergeCell ref="E15:F15"/>
    <mergeCell ref="G15:H15"/>
    <mergeCell ref="U14:V14"/>
    <mergeCell ref="M13:N13"/>
    <mergeCell ref="O13:P13"/>
    <mergeCell ref="Q13:R13"/>
    <mergeCell ref="S13:T13"/>
    <mergeCell ref="U13:V13"/>
    <mergeCell ref="I15:J15"/>
    <mergeCell ref="K14:L14"/>
    <mergeCell ref="M14:N14"/>
    <mergeCell ref="O14:P14"/>
    <mergeCell ref="Q14:R14"/>
    <mergeCell ref="S14:T14"/>
    <mergeCell ref="K15:L15"/>
    <mergeCell ref="A14:B14"/>
    <mergeCell ref="C14:D14"/>
    <mergeCell ref="E14:F14"/>
    <mergeCell ref="G14:H14"/>
    <mergeCell ref="I14:J14"/>
    <mergeCell ref="A13:B13"/>
    <mergeCell ref="C13:D13"/>
    <mergeCell ref="E13:F13"/>
    <mergeCell ref="G13:H13"/>
    <mergeCell ref="U12:V12"/>
    <mergeCell ref="M11:N11"/>
    <mergeCell ref="O11:P11"/>
    <mergeCell ref="Q11:R11"/>
    <mergeCell ref="S11:T11"/>
    <mergeCell ref="U11:V11"/>
    <mergeCell ref="I13:J13"/>
    <mergeCell ref="K12:L12"/>
    <mergeCell ref="M12:N12"/>
    <mergeCell ref="O12:P12"/>
    <mergeCell ref="Q12:R12"/>
    <mergeCell ref="S12:T12"/>
    <mergeCell ref="K13:L13"/>
    <mergeCell ref="A12:B12"/>
    <mergeCell ref="C12:D12"/>
    <mergeCell ref="E12:F12"/>
    <mergeCell ref="G12:H12"/>
    <mergeCell ref="I12:J12"/>
    <mergeCell ref="A11:B11"/>
    <mergeCell ref="C11:D11"/>
    <mergeCell ref="E11:F11"/>
    <mergeCell ref="G11:H11"/>
    <mergeCell ref="U10:V10"/>
    <mergeCell ref="M8:N9"/>
    <mergeCell ref="O8:P9"/>
    <mergeCell ref="Q8:R9"/>
    <mergeCell ref="S8:T9"/>
    <mergeCell ref="U8:V9"/>
    <mergeCell ref="I11:J11"/>
    <mergeCell ref="K10:L10"/>
    <mergeCell ref="M10:N10"/>
    <mergeCell ref="O10:P10"/>
    <mergeCell ref="Q10:R10"/>
    <mergeCell ref="S10:T10"/>
    <mergeCell ref="K11:L11"/>
    <mergeCell ref="I8:J9"/>
    <mergeCell ref="K8:L9"/>
    <mergeCell ref="A10:B10"/>
    <mergeCell ref="C10:D10"/>
    <mergeCell ref="E10:F10"/>
    <mergeCell ref="G10:H10"/>
    <mergeCell ref="I10:J10"/>
    <mergeCell ref="A8:B9"/>
    <mergeCell ref="C8:D9"/>
    <mergeCell ref="E8:F9"/>
    <mergeCell ref="G8:H9"/>
  </mergeCells>
  <phoneticPr fontId="10"/>
  <pageMargins left="0.70866141732283472" right="0.70866141732283472" top="0.74803149606299213" bottom="0.74803149606299213" header="0.31496062992125984" footer="0.31496062992125984"/>
  <pageSetup paperSize="9"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23" sqref="F23"/>
    </sheetView>
  </sheetViews>
  <sheetFormatPr defaultRowHeight="13.5"/>
  <sheetData/>
  <phoneticPr fontId="10"/>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概要</vt:lpstr>
      <vt:lpstr>一般会計等→</vt:lpstr>
      <vt:lpstr>貸借対照表</vt:lpstr>
      <vt:lpstr>行政コスト計算書</vt:lpstr>
      <vt:lpstr>純資産変動計算書</vt:lpstr>
      <vt:lpstr>資金収支計算書</vt:lpstr>
      <vt:lpstr>有形固定資産の明細</vt:lpstr>
      <vt:lpstr>有形固定資産の行政目的別明細</vt:lpstr>
      <vt:lpstr>全体会計→</vt:lpstr>
      <vt:lpstr>全体貸借対照表</vt:lpstr>
      <vt:lpstr>全体行政コスト計算書</vt:lpstr>
      <vt:lpstr>全体純資産変動計算書</vt:lpstr>
      <vt:lpstr>全体資金収支計算書</vt:lpstr>
      <vt:lpstr>一般会計等・全体会計注記</vt:lpstr>
      <vt:lpstr>連結書類→</vt:lpstr>
      <vt:lpstr>連結貸借対照表</vt:lpstr>
      <vt:lpstr>連結行政コスト計算書</vt:lpstr>
      <vt:lpstr>連結純資産変動計算書</vt:lpstr>
      <vt:lpstr>連結資金収支計算書</vt:lpstr>
      <vt:lpstr>連結注記</vt:lpstr>
      <vt:lpstr>一般会計等・全体会計注記!Print_Area</vt:lpstr>
      <vt:lpstr>概要!Print_Area</vt:lpstr>
      <vt:lpstr>行政コスト計算書!Print_Area</vt:lpstr>
      <vt:lpstr>資金収支計算書!Print_Area</vt:lpstr>
      <vt:lpstr>純資産変動計算書!Print_Area</vt:lpstr>
      <vt:lpstr>全体行政コスト計算書!Print_Area</vt:lpstr>
      <vt:lpstr>全体資金収支計算書!Print_Area</vt:lpstr>
      <vt:lpstr>全体純資産変動計算書!Print_Area</vt:lpstr>
      <vt:lpstr>全体貸借対照表!Print_Area</vt:lpstr>
      <vt:lpstr>貸借対照表!Print_Area</vt:lpstr>
      <vt:lpstr>有形固定資産の行政目的別明細!Print_Area</vt:lpstr>
      <vt:lpstr>有形固定資産の明細!Print_Area</vt:lpstr>
      <vt:lpstr>連結行政コスト計算書!Print_Area</vt:lpstr>
      <vt:lpstr>連結資金収支計算書!Print_Area</vt:lpstr>
      <vt:lpstr>連結純資産変動計算書!Print_Area</vt:lpstr>
      <vt:lpstr>連結貸借対照表!Print_Area</vt:lpstr>
      <vt:lpstr>連結注記!Print_Area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kannaadmin</dc:creator>
  <cp:lastModifiedBy>園田 智子</cp:lastModifiedBy>
  <cp:lastPrinted>2020-12-23T00:50:13Z</cp:lastPrinted>
  <dcterms:created xsi:type="dcterms:W3CDTF">2020-12-21T09:25:41Z</dcterms:created>
  <dcterms:modified xsi:type="dcterms:W3CDTF">2024-02-21T02:31:24Z</dcterms:modified>
</cp:coreProperties>
</file>