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60" windowWidth="20340" windowHeight="7875" firstSheet="16" activeTab="18"/>
  </bookViews>
  <sheets>
    <sheet name="一般会計等→" sheetId="36" r:id="rId1"/>
    <sheet name="開始貸借対照表（Ｈ27末）" sheetId="13" r:id="rId2"/>
    <sheet name="貸借対照表" sheetId="24" r:id="rId3"/>
    <sheet name="行政コスト計算書" sheetId="25" r:id="rId4"/>
    <sheet name="純資産変動計算書" sheetId="26" r:id="rId5"/>
    <sheet name="資金収支計算書" sheetId="27" r:id="rId6"/>
    <sheet name="一般等注記" sheetId="10" r:id="rId7"/>
    <sheet name="全体会計等→" sheetId="37" r:id="rId8"/>
    <sheet name="開始貸借対照表（全体）" sheetId="14" r:id="rId9"/>
    <sheet name="全体貸借対照表" sheetId="28" r:id="rId10"/>
    <sheet name="全体行政コスト計算書" sheetId="29" r:id="rId11"/>
    <sheet name="全体純資産変動計算書" sheetId="30" r:id="rId12"/>
    <sheet name="全体資金収支計算書" sheetId="31" r:id="rId13"/>
    <sheet name="全体注記" sheetId="19" r:id="rId14"/>
    <sheet name="精算表→" sheetId="38" r:id="rId15"/>
    <sheet name="精算表ワークシート（貸借対照表）" sheetId="32" r:id="rId16"/>
    <sheet name="精算表ワークシート（行政コスト計算書）" sheetId="33" r:id="rId17"/>
    <sheet name="精算表ワークシート（純資産変動計算書）" sheetId="34" r:id="rId18"/>
    <sheet name="精算表ワークシート（資金収支計算書）" sheetId="35" r:id="rId19"/>
  </sheets>
  <externalReferences>
    <externalReference r:id="rId20"/>
    <externalReference r:id="rId21"/>
  </externalReferences>
  <definedNames>
    <definedName name="CSV" localSheetId="3">#REF!</definedName>
    <definedName name="CSV" localSheetId="5">#REF!</definedName>
    <definedName name="CSV" localSheetId="4">#REF!</definedName>
    <definedName name="CSV" localSheetId="16">#REF!</definedName>
    <definedName name="CSV" localSheetId="18">#REF!</definedName>
    <definedName name="CSV" localSheetId="17">#REF!</definedName>
    <definedName name="CSV" localSheetId="15">#REF!</definedName>
    <definedName name="CSV" localSheetId="10">#REF!</definedName>
    <definedName name="CSV" localSheetId="12">#REF!</definedName>
    <definedName name="CSV" localSheetId="11">#REF!</definedName>
    <definedName name="CSV" localSheetId="9">#REF!</definedName>
    <definedName name="CSV" localSheetId="2">#REF!</definedName>
    <definedName name="CSV">#REF!</definedName>
    <definedName name="CSVDATA" localSheetId="3">#REF!</definedName>
    <definedName name="CSVDATA" localSheetId="5">#REF!</definedName>
    <definedName name="CSVDATA" localSheetId="4">#REF!</definedName>
    <definedName name="CSVDATA" localSheetId="16">#REF!</definedName>
    <definedName name="CSVDATA" localSheetId="18">#REF!</definedName>
    <definedName name="CSVDATA" localSheetId="17">#REF!</definedName>
    <definedName name="CSVDATA" localSheetId="15">#REF!</definedName>
    <definedName name="CSVDATA" localSheetId="10">#REF!</definedName>
    <definedName name="CSVDATA" localSheetId="12">#REF!</definedName>
    <definedName name="CSVDATA" localSheetId="11">#REF!</definedName>
    <definedName name="CSVDATA" localSheetId="9">#REF!</definedName>
    <definedName name="CSVDATA" localSheetId="13">#REF!</definedName>
    <definedName name="CSVDATA" localSheetId="2">#REF!</definedName>
    <definedName name="CSVDATA">#REF!</definedName>
    <definedName name="_xlnm.Print_Area" localSheetId="3">行政コスト計算書!$B$1:$P$50</definedName>
    <definedName name="_xlnm.Print_Area" localSheetId="5">資金収支計算書!$B$1:$O$69</definedName>
    <definedName name="_xlnm.Print_Area" localSheetId="4">純資産変動計算書!$B$1:$Q$32</definedName>
    <definedName name="_xlnm.Print_Area" localSheetId="10">全体行政コスト計算書!$B$1:$P$50</definedName>
    <definedName name="_xlnm.Print_Area" localSheetId="12">全体資金収支計算書!$B$1:$O$69</definedName>
    <definedName name="_xlnm.Print_Area" localSheetId="11">全体純資産変動計算書!$B$1:$Q$32</definedName>
    <definedName name="_xlnm.Print_Area" localSheetId="9">全体貸借対照表!$C$1:$AB$72</definedName>
    <definedName name="_xlnm.Print_Area" localSheetId="2">貸借対照表!$C$1:$AB$71</definedName>
    <definedName name="カテゴリ一覧">[1]カテゴリ!$M$6:$M$16</definedName>
    <definedName name="フォーム共通定義_「画面ＩＤ」入力セルの位置_行" localSheetId="4">#REF!</definedName>
    <definedName name="フォーム共通定義_「画面ＩＤ」入力セルの位置_行" localSheetId="16">#REF!</definedName>
    <definedName name="フォーム共通定義_「画面ＩＤ」入力セルの位置_行" localSheetId="18">#REF!</definedName>
    <definedName name="フォーム共通定義_「画面ＩＤ」入力セルの位置_行" localSheetId="17">#REF!</definedName>
    <definedName name="フォーム共通定義_「画面ＩＤ」入力セルの位置_行" localSheetId="15">#REF!</definedName>
    <definedName name="フォーム共通定義_「画面ＩＤ」入力セルの位置_行" localSheetId="11">#REF!</definedName>
    <definedName name="フォーム共通定義_「画面ＩＤ」入力セルの位置_行" localSheetId="9">#REF!</definedName>
    <definedName name="フォーム共通定義_「画面ＩＤ」入力セルの位置_行" localSheetId="13">#REF!</definedName>
    <definedName name="フォーム共通定義_「画面ＩＤ」入力セルの位置_行" localSheetId="2">#REF!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16">#REF!</definedName>
    <definedName name="フォーム共通定義_「画面ＩＤ」入力セルの位置_列" localSheetId="18">#REF!</definedName>
    <definedName name="フォーム共通定義_「画面ＩＤ」入力セルの位置_列" localSheetId="17">#REF!</definedName>
    <definedName name="フォーム共通定義_「画面ＩＤ」入力セルの位置_列" localSheetId="15">#REF!</definedName>
    <definedName name="フォーム共通定義_「画面ＩＤ」入力セルの位置_列" localSheetId="11">#REF!</definedName>
    <definedName name="フォーム共通定義_「画面ＩＤ」入力セルの位置_列" localSheetId="9">#REF!</definedName>
    <definedName name="フォーム共通定義_「画面ＩＤ」入力セルの位置_列" localSheetId="13">#REF!</definedName>
    <definedName name="フォーム共通定義_「画面ＩＤ」入力セルの位置_列" localSheetId="2">#REF!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16">#REF!</definedName>
    <definedName name="画面イベント定義_「画面ＩＤ」入力セルの位置_行" localSheetId="18">#REF!</definedName>
    <definedName name="画面イベント定義_「画面ＩＤ」入力セルの位置_行" localSheetId="17">#REF!</definedName>
    <definedName name="画面イベント定義_「画面ＩＤ」入力セルの位置_行" localSheetId="15">#REF!</definedName>
    <definedName name="画面イベント定義_「画面ＩＤ」入力セルの位置_行" localSheetId="11">#REF!</definedName>
    <definedName name="画面イベント定義_「画面ＩＤ」入力セルの位置_行" localSheetId="9">#REF!</definedName>
    <definedName name="画面イベント定義_「画面ＩＤ」入力セルの位置_行" localSheetId="13">#REF!</definedName>
    <definedName name="画面イベント定義_「画面ＩＤ」入力セルの位置_行" localSheetId="2">#REF!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11">#REF!</definedName>
    <definedName name="画面イベント定義_「画面ＩＤ」入力セルの位置_列" localSheetId="9">#REF!</definedName>
    <definedName name="画面イベント定義_「画面ＩＤ」入力セルの位置_列" localSheetId="13">#REF!</definedName>
    <definedName name="画面イベント定義_「画面ＩＤ」入力セルの位置_列" localSheetId="2">#REF!</definedName>
    <definedName name="画面イベント定義_「画面ＩＤ」入力セルの位置_列">#REF!</definedName>
    <definedName name="論理データ型一覧">[1]論理データ型!$A$3:$A$41</definedName>
  </definedNames>
  <calcPr calcId="145621"/>
</workbook>
</file>

<file path=xl/calcChain.xml><?xml version="1.0" encoding="utf-8"?>
<calcChain xmlns="http://schemas.openxmlformats.org/spreadsheetml/2006/main">
  <c r="Q66" i="31" l="1"/>
  <c r="Q55" i="31"/>
  <c r="Q52" i="31"/>
  <c r="Q58" i="31" s="1"/>
  <c r="Q44" i="31"/>
  <c r="Q50" i="31" s="1"/>
  <c r="Q38" i="31"/>
  <c r="Q32" i="31"/>
  <c r="Q27" i="31"/>
  <c r="Q22" i="31"/>
  <c r="Q17" i="31"/>
  <c r="Q16" i="31"/>
  <c r="Q36" i="31" s="1"/>
  <c r="U30" i="30"/>
  <c r="U28" i="30"/>
  <c r="U27" i="30"/>
  <c r="U26" i="30"/>
  <c r="W21" i="30"/>
  <c r="V21" i="30"/>
  <c r="V29" i="30" s="1"/>
  <c r="U19" i="30"/>
  <c r="U18" i="30"/>
  <c r="W17" i="30"/>
  <c r="W20" i="30" s="1"/>
  <c r="U16" i="30"/>
  <c r="U15" i="30"/>
  <c r="R45" i="29"/>
  <c r="R39" i="29"/>
  <c r="R35" i="29"/>
  <c r="R30" i="29"/>
  <c r="R26" i="29"/>
  <c r="R21" i="29"/>
  <c r="R16" i="29"/>
  <c r="R15" i="29" s="1"/>
  <c r="R14" i="29" s="1"/>
  <c r="R38" i="29" s="1"/>
  <c r="R48" i="29" s="1"/>
  <c r="AE69" i="28"/>
  <c r="AD63" i="28"/>
  <c r="AD59" i="28"/>
  <c r="AD54" i="28"/>
  <c r="AD47" i="28"/>
  <c r="AD46" i="28" s="1"/>
  <c r="AD43" i="28"/>
  <c r="AD32" i="28"/>
  <c r="AE20" i="28"/>
  <c r="AD16" i="28"/>
  <c r="AD15" i="28" s="1"/>
  <c r="AD14" i="28" s="1"/>
  <c r="AD70" i="28" s="1"/>
  <c r="AE14" i="28"/>
  <c r="AE29" i="28" s="1"/>
  <c r="AE70" i="28" s="1"/>
  <c r="Q59" i="31" l="1"/>
  <c r="Q62" i="31" s="1"/>
  <c r="Q67" i="31" s="1"/>
  <c r="W29" i="30"/>
  <c r="U29" i="30" s="1"/>
  <c r="U20" i="30"/>
  <c r="U17" i="30"/>
  <c r="Q66" i="27" l="1"/>
  <c r="Q55" i="27"/>
  <c r="Q52" i="27"/>
  <c r="Q58" i="27" s="1"/>
  <c r="Q50" i="27"/>
  <c r="Q44" i="27"/>
  <c r="Q38" i="27"/>
  <c r="Q32" i="27"/>
  <c r="Q27" i="27"/>
  <c r="Q22" i="27"/>
  <c r="Q17" i="27"/>
  <c r="Q16" i="27"/>
  <c r="Q36" i="27" s="1"/>
  <c r="Q59" i="27" s="1"/>
  <c r="Q62" i="27" s="1"/>
  <c r="Q67" i="27" s="1"/>
  <c r="U30" i="26"/>
  <c r="U28" i="26"/>
  <c r="U27" i="26"/>
  <c r="U26" i="26"/>
  <c r="W21" i="26"/>
  <c r="V21" i="26"/>
  <c r="V29" i="26" s="1"/>
  <c r="U19" i="26"/>
  <c r="U18" i="26"/>
  <c r="W17" i="26"/>
  <c r="W20" i="26" s="1"/>
  <c r="U16" i="26"/>
  <c r="U15" i="26"/>
  <c r="R45" i="25"/>
  <c r="R39" i="25"/>
  <c r="R35" i="25"/>
  <c r="R30" i="25"/>
  <c r="R26" i="25"/>
  <c r="R21" i="25"/>
  <c r="R15" i="25" s="1"/>
  <c r="R14" i="25" s="1"/>
  <c r="R38" i="25" s="1"/>
  <c r="R48" i="25" s="1"/>
  <c r="R16" i="25"/>
  <c r="AE68" i="24"/>
  <c r="AD63" i="24"/>
  <c r="AD59" i="24"/>
  <c r="AD54" i="24"/>
  <c r="AD47" i="24"/>
  <c r="AD46" i="24" s="1"/>
  <c r="AD43" i="24"/>
  <c r="AD32" i="24"/>
  <c r="AE20" i="24"/>
  <c r="AD16" i="24"/>
  <c r="AD15" i="24" s="1"/>
  <c r="AD14" i="24" s="1"/>
  <c r="AD69" i="24" s="1"/>
  <c r="AE14" i="24"/>
  <c r="AE29" i="24" s="1"/>
  <c r="AE69" i="24" s="1"/>
  <c r="W29" i="26" l="1"/>
  <c r="U29" i="26" s="1"/>
  <c r="U20" i="26"/>
  <c r="U17" i="26"/>
  <c r="G51" i="14" l="1"/>
  <c r="G56" i="14" s="1"/>
  <c r="F38" i="14"/>
  <c r="G32" i="14" s="1"/>
  <c r="F33" i="14"/>
  <c r="G29" i="14"/>
  <c r="P20" i="14"/>
  <c r="Q27" i="14" s="1"/>
  <c r="F18" i="14"/>
  <c r="G7" i="14" s="1"/>
  <c r="P14" i="14"/>
  <c r="N10" i="14"/>
  <c r="P12" i="14" s="1"/>
  <c r="Q16" i="14" s="1"/>
  <c r="N9" i="14"/>
  <c r="F8" i="14"/>
  <c r="Q27" i="13"/>
  <c r="G51" i="13"/>
  <c r="G56" i="13" s="1"/>
  <c r="F38" i="13"/>
  <c r="F33" i="13"/>
  <c r="G32" i="13" s="1"/>
  <c r="G29" i="13"/>
  <c r="P20" i="13"/>
  <c r="F18" i="13"/>
  <c r="P14" i="13"/>
  <c r="N10" i="13"/>
  <c r="N9" i="13"/>
  <c r="P12" i="13" s="1"/>
  <c r="Q15" i="13" s="1"/>
  <c r="F8" i="13"/>
  <c r="G7" i="13" s="1"/>
  <c r="G42" i="13" s="1"/>
  <c r="Q35" i="14" l="1"/>
  <c r="G58" i="14"/>
  <c r="Q42" i="14" s="1"/>
  <c r="Q46" i="14" s="1"/>
  <c r="G42" i="14"/>
  <c r="Q35" i="13"/>
  <c r="Q42" i="13" s="1"/>
  <c r="G58" i="13"/>
  <c r="Q57" i="14" l="1"/>
  <c r="Q46" i="13"/>
  <c r="Q57" i="13" s="1"/>
</calcChain>
</file>

<file path=xl/sharedStrings.xml><?xml version="1.0" encoding="utf-8"?>
<sst xmlns="http://schemas.openxmlformats.org/spreadsheetml/2006/main" count="4441" uniqueCount="617">
  <si>
    <t>連結貸借対照表内訳表</t>
  </si>
  <si>
    <t>（単位：円）</t>
  </si>
  <si>
    <t>科目</t>
  </si>
  <si>
    <t>一般会計等財務書類</t>
  </si>
  <si>
    <t>全体財務書類</t>
  </si>
  <si>
    <t>連結財務書類</t>
  </si>
  <si>
    <t>総計
（単純合算）</t>
  </si>
  <si>
    <t>相殺消去</t>
  </si>
  <si>
    <t>純計</t>
  </si>
  <si>
    <t>地方公営事業会計</t>
  </si>
  <si>
    <t>連結修正等</t>
  </si>
  <si>
    <t>1010000</t>
  </si>
  <si>
    <t>資産合計</t>
  </si>
  <si>
    <t>1020000</t>
  </si>
  <si>
    <t>固定資産</t>
  </si>
  <si>
    <t>1030000</t>
  </si>
  <si>
    <t>有形固定資産</t>
  </si>
  <si>
    <t>1040000</t>
  </si>
  <si>
    <t>事業用資産</t>
  </si>
  <si>
    <t>1050000</t>
  </si>
  <si>
    <t>土地</t>
  </si>
  <si>
    <t>-</t>
  </si>
  <si>
    <t>土地減損損失累計額</t>
  </si>
  <si>
    <t>1060000</t>
  </si>
  <si>
    <t>立木竹</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</si>
  <si>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</si>
  <si>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</si>
  <si>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</si>
  <si>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</si>
  <si>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</si>
  <si>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</si>
  <si>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</si>
  <si>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</si>
  <si>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</si>
  <si>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</si>
  <si>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</si>
  <si>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</si>
  <si>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</si>
  <si>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</si>
  <si>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</si>
  <si>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</si>
  <si>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</si>
  <si>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</si>
  <si>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</si>
  <si>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</si>
  <si>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</si>
  <si>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</si>
  <si>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</si>
  <si>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</si>
  <si>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</si>
  <si>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</si>
  <si>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</si>
  <si>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</si>
  <si>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</si>
  <si>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</si>
  <si>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</si>
  <si>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</si>
  <si>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</si>
  <si>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</si>
  <si>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</si>
  <si>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</si>
  <si>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1220000</t>
  </si>
  <si>
    <t>1230000</t>
  </si>
  <si>
    <t>1240000</t>
  </si>
  <si>
    <t>1250000</t>
  </si>
  <si>
    <t>1260000</t>
  </si>
  <si>
    <t>1270000</t>
  </si>
  <si>
    <t>1280000</t>
  </si>
  <si>
    <t>建物仮勘定</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</si>
  <si>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</si>
  <si>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</si>
  <si>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</si>
  <si>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</si>
  <si>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</si>
  <si>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</si>
  <si>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</si>
  <si>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</si>
  <si>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</si>
  <si>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</si>
  <si>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</si>
  <si>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</si>
  <si>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</si>
  <si>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</si>
  <si>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</si>
  <si>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</si>
  <si>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</si>
  <si>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</si>
  <si>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</si>
  <si>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</si>
  <si>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</si>
  <si>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</si>
  <si>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</si>
  <si>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</si>
  <si>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</si>
  <si>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</si>
  <si>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</si>
  <si>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</si>
  <si>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</si>
  <si>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</si>
  <si>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</si>
  <si>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</si>
  <si>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</si>
  <si>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</si>
  <si>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</si>
  <si>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</si>
  <si>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</si>
  <si>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</si>
  <si>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</si>
  <si>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</si>
  <si>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</si>
  <si>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</si>
  <si>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</si>
  <si>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</si>
  <si>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</si>
  <si>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</si>
  <si>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</si>
  <si>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</si>
  <si>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</si>
  <si>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</si>
  <si>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</si>
  <si>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負債・純資産合計</t>
  </si>
  <si>
    <t>1580000</t>
  </si>
  <si>
    <t>負債合計</t>
  </si>
  <si>
    <t>1590000</t>
  </si>
  <si>
    <t>固定負債</t>
  </si>
  <si>
    <t>1600000</t>
  </si>
  <si>
    <t>地方債等</t>
  </si>
  <si>
    <t>1610000</t>
  </si>
  <si>
    <t>長期未払金</t>
  </si>
  <si>
    <t>1620000</t>
  </si>
  <si>
    <t>退職手当引当金</t>
  </si>
  <si>
    <t>1630000</t>
  </si>
  <si>
    <t>損失補償等引当金</t>
  </si>
  <si>
    <t>1640000</t>
  </si>
  <si>
    <t>1650000</t>
  </si>
  <si>
    <t>流動負債</t>
  </si>
  <si>
    <t>1660000</t>
  </si>
  <si>
    <t>１年内償還予定地方債等</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</si>
  <si>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</si>
  <si>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</si>
  <si>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</si>
  <si>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</si>
  <si>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</si>
  <si>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</si>
  <si>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</si>
  <si>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</si>
  <si>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</si>
  <si>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</si>
  <si>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</si>
  <si>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</si>
  <si>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</si>
  <si>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</si>
  <si>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</si>
  <si>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</si>
  <si>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</si>
  <si>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</si>
  <si>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</si>
  <si>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</si>
  <si>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連結行政コスト計算書内訳表</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</si>
  <si>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</si>
  <si>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</si>
  <si>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</si>
  <si>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</si>
  <si>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</si>
  <si>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</si>
  <si>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</si>
  <si>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</si>
  <si>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</si>
  <si>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</si>
  <si>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</si>
  <si>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</si>
  <si>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</si>
  <si>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</si>
  <si>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</si>
  <si>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</si>
  <si>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</si>
  <si>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</si>
  <si>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</si>
  <si>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</si>
  <si>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</si>
  <si>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</si>
  <si>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</si>
  <si>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</si>
  <si>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</si>
  <si>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</si>
  <si>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</si>
  <si>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</si>
  <si>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</si>
  <si>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</si>
  <si>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</si>
  <si>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</si>
  <si>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</si>
  <si>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</si>
  <si>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</si>
  <si>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</si>
  <si>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</si>
  <si>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</si>
  <si>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</si>
  <si>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</si>
  <si>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</si>
  <si>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</si>
  <si>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</si>
  <si>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</si>
  <si>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</si>
  <si>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</si>
  <si>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</si>
  <si>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</si>
  <si>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</si>
  <si>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</si>
  <si>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</si>
  <si>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</si>
  <si>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</si>
  <si>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</si>
  <si>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</si>
  <si>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</si>
  <si>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</si>
  <si>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</si>
  <si>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</si>
  <si>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</si>
  <si>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</si>
  <si>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</si>
  <si>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</si>
  <si>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連結純資産変動計算書内訳表</t>
  </si>
  <si>
    <t>3010000</t>
  </si>
  <si>
    <t>前年度末純資産残高</t>
  </si>
  <si>
    <t>3020000</t>
  </si>
  <si>
    <t>純行政コスト（△）</t>
  </si>
  <si>
    <t>3030000</t>
  </si>
  <si>
    <t>財源</t>
  </si>
  <si>
    <t>3040000</t>
  </si>
  <si>
    <t>税収等</t>
  </si>
  <si>
    <t>3050000</t>
  </si>
  <si>
    <t>国県等補助金</t>
  </si>
  <si>
    <t>3060000</t>
  </si>
  <si>
    <t>本年度差額</t>
  </si>
  <si>
    <t>3070000</t>
  </si>
  <si>
    <t>固定資産の変動（内部変動）</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</si>
  <si>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</si>
  <si>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</si>
  <si>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</si>
  <si>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</si>
  <si>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</si>
  <si>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</si>
  <si>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</si>
  <si>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</si>
  <si>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</si>
  <si>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</si>
  <si>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</si>
  <si>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</si>
  <si>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</si>
  <si>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</si>
  <si>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</si>
  <si>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</si>
  <si>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</si>
  <si>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</si>
  <si>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</si>
  <si>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</si>
  <si>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連結資金収支計算書内訳表</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</si>
  <si>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</si>
  <si>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</si>
  <si>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</si>
  <si>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</si>
  <si>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</si>
  <si>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</si>
  <si>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</si>
  <si>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</si>
  <si>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</si>
  <si>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</si>
  <si>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</si>
  <si>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</si>
  <si>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</si>
  <si>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</si>
  <si>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</si>
  <si>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</si>
  <si>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</si>
  <si>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</si>
  <si>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</si>
  <si>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</si>
  <si>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</si>
  <si>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</si>
  <si>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</si>
  <si>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</si>
  <si>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</si>
  <si>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</si>
  <si>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</si>
  <si>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</si>
  <si>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</si>
  <si>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</si>
  <si>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</si>
  <si>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</si>
  <si>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</si>
  <si>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</si>
  <si>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</si>
  <si>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</si>
  <si>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</si>
  <si>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</si>
  <si>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</si>
  <si>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</si>
  <si>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</si>
  <si>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</si>
  <si>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</si>
  <si>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</si>
  <si>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</si>
  <si>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</si>
  <si>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</si>
  <si>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</si>
  <si>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</si>
  <si>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</si>
  <si>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</si>
  <si>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</si>
  <si>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</si>
  <si>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</si>
  <si>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</si>
  <si>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</si>
  <si>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</si>
  <si>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</si>
  <si>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</si>
  <si>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</si>
  <si>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</si>
  <si>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</si>
  <si>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</si>
  <si>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</si>
  <si>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</si>
  <si>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</si>
  <si>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</si>
  <si>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</si>
  <si>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地方債等償還支出</t>
  </si>
  <si>
    <t>4380000</t>
  </si>
  <si>
    <t>4390000</t>
  </si>
  <si>
    <t>財務活動収入</t>
  </si>
  <si>
    <t>4400000</t>
  </si>
  <si>
    <t>地方債等発行収入</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</si>
  <si>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</si>
  <si>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</si>
  <si>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</si>
  <si>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</si>
  <si>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</si>
  <si>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</si>
  <si>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</si>
  <si>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</si>
  <si>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</si>
  <si>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</si>
  <si>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</si>
  <si>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</si>
  <si>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</si>
  <si>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</si>
  <si>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</si>
  <si>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</si>
  <si>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</si>
  <si>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</si>
  <si>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</si>
  <si>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</si>
  <si>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</si>
  <si>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</si>
  <si>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</si>
  <si>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</si>
  <si>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</si>
  <si>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</si>
  <si>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</si>
  <si>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</si>
  <si>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</si>
  <si>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</si>
  <si>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</si>
  <si>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</si>
  <si>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</si>
  <si>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</si>
  <si>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</si>
  <si>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万場診療所特別会計</t>
  </si>
  <si>
    <t>地域活性化施設特別会計</t>
  </si>
  <si>
    <t>公営企業会計</t>
  </si>
  <si>
    <t>簡易水道事業特別会計</t>
  </si>
  <si>
    <t>生活排水処理事業特別会計</t>
  </si>
  <si>
    <t>国民健康保険事業特別会計</t>
  </si>
  <si>
    <t>国民健康保険直営中里診療所特別会計</t>
  </si>
  <si>
    <t>介護保険特別会計</t>
  </si>
  <si>
    <t>後期高齢者医療特別会計</t>
  </si>
  <si>
    <t>*出力条件</t>
  </si>
  <si>
    <t>*会計年度 ： H28</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</si>
  <si>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</si>
  <si>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</si>
  <si>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</si>
  <si>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</si>
  <si>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</si>
  <si>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</si>
  <si>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</si>
  <si>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</si>
  <si>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</si>
  <si>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</si>
  <si>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</si>
  <si>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</si>
  <si>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</si>
  <si>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</si>
  <si>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</si>
  <si>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</si>
  <si>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</si>
  <si>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</si>
  <si>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</si>
  <si>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</si>
  <si>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</si>
  <si>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地方税法の改正により、軽自動車税が大幅な増税となりました。一般会計においては、平成27年度は6,196千円、平成28年度は7,543千円と1,347千円の増税となりました。</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</si>
  <si>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</si>
  <si>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</si>
  <si>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</si>
  <si>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</si>
  <si>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</si>
  <si>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</si>
  <si>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</si>
  <si>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</si>
  <si>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</si>
  <si>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</si>
  <si>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 xml:space="preserve"> 千円未満を四捨五入して表示しているため、合計金額が一致しない場合があります。</t>
  </si>
  <si>
    <t>地方公共団体財政健全化法における健全化判断比率の状況</t>
  </si>
  <si>
    <t>利子補給等に係る債務負担行為の翌年度以降の支出予定額</t>
  </si>
  <si>
    <t>社会福祉法人「ﾍﾟﾚﾝﾅﾄﾘﾘｱﾑ」が建設する特別養護老人ﾎｰﾑ「ｼｪｽﾃ山の花」の建設資金元利補給補助金</t>
  </si>
  <si>
    <t>繰越事業に係る将来の支出予定額</t>
  </si>
  <si>
    <t xml:space="preserve"> 繰越事業に係る将来の支出予定額　790,424千円</t>
  </si>
  <si>
    <t>その他財務書類の内容を理解するために必要と認められる事項</t>
  </si>
  <si>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</si>
  <si>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</si>
  <si>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</si>
  <si>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</si>
  <si>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</si>
  <si>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</si>
  <si>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</si>
  <si>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</si>
  <si>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（単位：千円）</t>
  </si>
  <si>
    <t>-</t>
    <phoneticPr fontId="2"/>
  </si>
  <si>
    <t>行政コスト計算書</t>
  </si>
  <si>
    <t>自　平成２８年４月１日　</t>
    <phoneticPr fontId="11"/>
  </si>
  <si>
    <t>至　平成２９年３月３１日</t>
    <phoneticPr fontId="11"/>
  </si>
  <si>
    <t>-</t>
    <phoneticPr fontId="11"/>
  </si>
  <si>
    <t>※</t>
  </si>
  <si>
    <t>純資産変動計算書</t>
  </si>
  <si>
    <t>資金収支計算書</t>
  </si>
  <si>
    <t>貸借対照表</t>
  </si>
  <si>
    <t>（平成２９年３月３１日現在）</t>
  </si>
  <si>
    <t>①有形固定資産・・・・・・・・・・・・・・・取得価格
　ただし、開始時の評価基準及び評価方法については、次のとおりです。
 ア 昭和59年度以前に取得したもの・・・・・・再調達原価
　ただし、道路、河川及び水路の敷地は備忘価格1円としています。
 イ 昭和60年以後に取得したもの
  取得価格が判明しているもの・・・・・・・・取得価格
　取得価格が不明なもの・・・・・・・・・・・再調達原価
　　ただし、取得価格が不明な道路、河川及び水路の敷地は備忘価格1円としています。
②無形固定資産・・・・・・・・・・・・・・・取得価格
　ただし、開始時の評価基準及び評価方法については、次のとおりです。
  土地・・・・・・・・・・・・・・・・・・・固定資産税評価額を基礎とした評価
　取得価格が判明しているもの・・・・・・・・取得価格
　取得価格が不明なもの・・・・・・・・・・・再調達原価</t>
  </si>
  <si>
    <t>① 満期保有目的有価証券・・・・・・・・・・・償却原価法（定額法）
② 満期保有目的以外の有価証券
 ア 市場価格のあるもの ・・・・・・・・・・・会計年度末における市場価格
　　　　　　　　　　　　　　　　　　　　　　（売却原価は移動平均法により算定）
 イ 市場価格のないもの ・・・・・・・・・・・取得価格（または償却原価法(定額法)）③ 出資金
 ア 市場価格のあるもの ・・・・・・・・・・・会計年度末における市場価格
　　　　　　　　　　　　　　　　　　　　　　 (売却原価は移動平均法により算定)
 イ 市場価格のないもの ・・・・・・・・・・・出資金額</t>
  </si>
  <si>
    <t>① 有形固定資産(リース資産を除きます。)・・・定額法
　　なお、主な耐用年数は以下のとおりです。
　　　建物
　　　　　　(鉄骨)鉄筋ｺﾝｸﾘｰﾄ ・・・・・・・・21年～50年
　　　　　　れんが、石造、ブロック ・・・・・20年～41年
　　　　　　金属造のもの ・・・・・・・・・・12年～38年
　　　　　　木造、合成樹脂、木骨ﾓﾙﾀﾙ造 ・・・ 7年～24年
　　　　　　簡易建物 ・・・・・・・・・・・・ 7年～10年
　　　工作物
　　　物品
② 無形固定資産(リース資産を除きます。)・・・定額法
　　(ｿﾌﾄｳｪｱについては、当市における見込利用期間(5年)に基づく定額法によっています)
③ リース資産
 ア 所有権移転ﾌｧｲﾅﾝｽ・ﾘｰｽ取引に係るﾘｰｽ資産
　　・・・・・自己所有の固定資産に適用する減価償却方法と同一の方法
 イ 所有権移転外ﾌｧｲﾅﾝｽ・ﾘｰｽ取引に係るﾘｰｽ資産
　　・・・・・ﾘｰｽ期間を耐用年数とし、残存価値をゼロとする定額法</t>
  </si>
  <si>
    <t xml:space="preserve">① 投資損失引当金
　市場価格のない投資及び出資金のうち、連結対象団体（会計）に対するものについて、実質価格が著しく低下した場合における実質価格と取得価格との差額を計上しています。
② 徴収不能引当金
　未収金については、過去5年間の平均不納欠損率により（又は個別に改修可能性を検討　　し）徴収不能見込額を計上しています。
　長期延滞債権については、過去5年間の不納欠損率により（又は個別に改修可能性を検討　し）、徴収不納見込額を計上しています。
③　賞与等引当金
　翌年度6月支給予定の期末手当及び勤勉手当並びにそれらに係る法廷福利費相当額の見込額について、それぞれ本科会計年度の期間に対応する部分を計上しています。
</t>
  </si>
  <si>
    <t>　現金（手許現金及び要求払預金）及び現金同等物（神流町財務規則において、歳計現金当の保管方法として規定した預金等をいいます。）
　なお、現金及び現金同等物には出納整理期間における取引により発生する資金の受払いを含んでいます。</t>
  </si>
  <si>
    <t>①物品及びｿﾌﾄｳｪｱの計上基準
　物品については、取得価格又は見積価格が50万円以上の場合に資産として計上しています。ｿﾌﾄｳｪｱについても物品の取扱いに準じています。
②資本的支出と修繕費の区分基準
　資本的支出と修繕費の区分基準については、金額が60万円未満であるとき修繕費として処理しています。</t>
  </si>
  <si>
    <t xml:space="preserve">一般会計等財務書類の対象範囲は次のとおりです。
　 一般会計
　 万場診療所特別会計
　 地域活性化施設特別会計
</t>
  </si>
  <si>
    <t xml:space="preserve"> 地方税法第235条の5に基づき出納整理期間が設けられている会計においては、出納整理期間における現金の受払い等を終了した後の計数をもって会計年度末の計数としています。
</t>
  </si>
  <si>
    <t>表示単位未満の金額は四捨五入することとしているが、四捨五入により合計金額
に齟齬が生じる場合は、その旨</t>
  </si>
  <si>
    <t xml:space="preserve"> 地方公共団体の財政の健全化に関する法律における健全化判断比率の状況は、次のとおりです。
　『‐（ハイフン）』で表示されている比率は実質収支が黒字のためです。
　　実質赤字比率・・・・・・・・　‐　％
　　連結実質赤字比率・・・・・・　‐　％
　　実質公債比率・・・・・・・・  5.0 ％
　　将来負担比率・・・・・・・・　‐　％
</t>
  </si>
  <si>
    <t>基準変更による影響額等（開始貸借対照表を作成しない場合。ただし、既に財務
書類を作成しているが開始貸借対照表を作成する場合であっても注記すること
が望まれます。）</t>
  </si>
  <si>
    <t>事業用資産／建物 ： 4,585,668,295円</t>
    <phoneticPr fontId="11"/>
  </si>
  <si>
    <t>事業用資産／工作物 ： 952,414,983円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</si>
  <si>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</si>
  <si>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</si>
  <si>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</si>
  <si>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</si>
  <si>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405,450円</t>
    <phoneticPr fontId="11"/>
  </si>
  <si>
    <t>インフラ資産／工作物 ： 10,870,938,489円</t>
    <phoneticPr fontId="11"/>
  </si>
  <si>
    <t>インフラ資産／その他 ： 0円</t>
    <phoneticPr fontId="11"/>
  </si>
  <si>
    <t>物品 ： 348,773,002円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</si>
  <si>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</si>
  <si>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</si>
  <si>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神流町の財政の健全化に関する法律における将来負担比率の算定要素は次のとおりです。
　標準財政規模・・・・・・・・・・・・・・・・・・・・・・246,627千円
　元利償還金・準元利償還金に係る基準財政需要額算入額・・・10,588千円
　将来負担額・・・・・・・・・・・・・・・・・・・・・・・4,057千円
　充当可能基金額・・・・・・・・・・・・・・・・・・・・・4,863千円
　特定財源見込額・・・・・・・・・・・・・・・・・・・・・  473千円
　地方債現在高等に係る基準財政需要額算入額見込・・・・・・</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</si>
  <si>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</si>
  <si>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</si>
  <si>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</si>
  <si>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</si>
  <si>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 xml:space="preserve"> 地方自治法第233条第1項に基づく歳入歳出決算書は「一般会計」を対象範囲としているのに対し、資金収支計算書は「一般会計等」を対象範囲としているため、歳入歳出決算書は一部の特別会計（万場診療所特別会計、地域活性化施設特別会計）の分だけ相違します。
　また、繰越金については、歳入歳出決算書では収入として計上しますが、公会計では計上しないため、その分だけ相違します。
　　　　　　　　　　　　歳入　　　　　　　歳出
歳入歳出決算書　　　2,687,066,000　　2,556,734,000
財務書類の対象と
なる会計の範囲　　　　178,778,000　　　173,886,000
の相違に伴う
差額
繰越金に伴う　　　　 △42,123,113
差額
資金収支計算書　　　2,823,720,887      2,730,620,000</t>
  </si>
  <si>
    <t>資金収支計算書の業務活動収支と純資産変動計算書の本年度差額との差額の内
訳</t>
  </si>
  <si>
    <t>一時借入金の増減額が含まれていない旨並びに一時借入金の限度額及び利子の
金額</t>
  </si>
  <si>
    <t>開始貸借対照表</t>
    <rPh sb="0" eb="2">
      <t>カイシ</t>
    </rPh>
    <rPh sb="2" eb="4">
      <t>タイシャク</t>
    </rPh>
    <rPh sb="4" eb="7">
      <t>タイショウヒョウ</t>
    </rPh>
    <phoneticPr fontId="11"/>
  </si>
  <si>
    <t>（平成２８年３月３１日現在）</t>
    <rPh sb="1" eb="3">
      <t>ヘイセイ</t>
    </rPh>
    <rPh sb="5" eb="6">
      <t>ネン</t>
    </rPh>
    <rPh sb="7" eb="8">
      <t>ガツ</t>
    </rPh>
    <rPh sb="10" eb="11">
      <t>ニチ</t>
    </rPh>
    <rPh sb="11" eb="13">
      <t>ゲンザイ</t>
    </rPh>
    <phoneticPr fontId="11"/>
  </si>
  <si>
    <t>（単位：円）</t>
    <rPh sb="1" eb="3">
      <t>タンイ</t>
    </rPh>
    <rPh sb="4" eb="5">
      <t>エン</t>
    </rPh>
    <phoneticPr fontId="11"/>
  </si>
  <si>
    <t>借　　　　　　　　　　方</t>
    <rPh sb="0" eb="1">
      <t>シャク</t>
    </rPh>
    <rPh sb="11" eb="12">
      <t>カタ</t>
    </rPh>
    <phoneticPr fontId="11"/>
  </si>
  <si>
    <t>貸　　　　　　　　　　方</t>
    <rPh sb="0" eb="1">
      <t>カシ</t>
    </rPh>
    <rPh sb="11" eb="12">
      <t>カタ</t>
    </rPh>
    <phoneticPr fontId="11"/>
  </si>
  <si>
    <t>[資産の部]</t>
    <rPh sb="1" eb="3">
      <t>シサン</t>
    </rPh>
    <rPh sb="4" eb="5">
      <t>ブ</t>
    </rPh>
    <phoneticPr fontId="11"/>
  </si>
  <si>
    <t>[負債の部]</t>
    <rPh sb="1" eb="3">
      <t>フサイ</t>
    </rPh>
    <rPh sb="4" eb="5">
      <t>ブ</t>
    </rPh>
    <phoneticPr fontId="11"/>
  </si>
  <si>
    <t>1　固定資産</t>
    <rPh sb="2" eb="4">
      <t>コテイ</t>
    </rPh>
    <rPh sb="4" eb="6">
      <t>シサン</t>
    </rPh>
    <phoneticPr fontId="11"/>
  </si>
  <si>
    <t>１　固定負債</t>
    <rPh sb="2" eb="4">
      <t>コテイ</t>
    </rPh>
    <rPh sb="4" eb="6">
      <t>フサイ</t>
    </rPh>
    <phoneticPr fontId="11"/>
  </si>
  <si>
    <t>①　有形固定資産</t>
    <rPh sb="2" eb="4">
      <t>ユウケイ</t>
    </rPh>
    <rPh sb="4" eb="6">
      <t>コテイ</t>
    </rPh>
    <rPh sb="6" eb="8">
      <t>シサン</t>
    </rPh>
    <phoneticPr fontId="2"/>
  </si>
  <si>
    <t>(1) 地方債</t>
    <rPh sb="4" eb="7">
      <t>チホウサイ</t>
    </rPh>
    <phoneticPr fontId="11"/>
  </si>
  <si>
    <t>（1）事業用資産</t>
    <rPh sb="3" eb="6">
      <t>ジギョウヨウ</t>
    </rPh>
    <rPh sb="6" eb="8">
      <t>シサン</t>
    </rPh>
    <phoneticPr fontId="2"/>
  </si>
  <si>
    <t>(2) 長期未払金</t>
    <rPh sb="4" eb="6">
      <t>チョウキ</t>
    </rPh>
    <rPh sb="6" eb="7">
      <t>ミ</t>
    </rPh>
    <rPh sb="7" eb="8">
      <t>バライ</t>
    </rPh>
    <rPh sb="8" eb="9">
      <t>キン</t>
    </rPh>
    <phoneticPr fontId="11"/>
  </si>
  <si>
    <t>　　a 土地</t>
    <rPh sb="4" eb="6">
      <t>トチ</t>
    </rPh>
    <phoneticPr fontId="11"/>
  </si>
  <si>
    <t>①物件の購入等</t>
    <rPh sb="1" eb="3">
      <t>ブッケン</t>
    </rPh>
    <rPh sb="4" eb="6">
      <t>コウニュウ</t>
    </rPh>
    <rPh sb="6" eb="7">
      <t>トウ</t>
    </rPh>
    <phoneticPr fontId="11"/>
  </si>
  <si>
    <t xml:space="preserve">　　b 立木竹 </t>
    <rPh sb="4" eb="5">
      <t>タチ</t>
    </rPh>
    <rPh sb="5" eb="6">
      <t>モク</t>
    </rPh>
    <rPh sb="6" eb="7">
      <t>チク</t>
    </rPh>
    <phoneticPr fontId="11"/>
  </si>
  <si>
    <t>②債務保証又は損失補償</t>
    <rPh sb="1" eb="3">
      <t>サイム</t>
    </rPh>
    <rPh sb="3" eb="5">
      <t>ホショウ</t>
    </rPh>
    <rPh sb="5" eb="6">
      <t>マタ</t>
    </rPh>
    <rPh sb="7" eb="9">
      <t>ソンシツ</t>
    </rPh>
    <rPh sb="9" eb="11">
      <t>ホショウ</t>
    </rPh>
    <phoneticPr fontId="11"/>
  </si>
  <si>
    <t>　　c 建物</t>
    <rPh sb="4" eb="6">
      <t>タテモノ</t>
    </rPh>
    <phoneticPr fontId="11"/>
  </si>
  <si>
    <t>③その他</t>
    <rPh sb="3" eb="4">
      <t>タ</t>
    </rPh>
    <phoneticPr fontId="11"/>
  </si>
  <si>
    <t xml:space="preserve">    d 建物減価償却累計額</t>
    <rPh sb="6" eb="8">
      <t>タテモノ</t>
    </rPh>
    <rPh sb="8" eb="10">
      <t>ゲンカ</t>
    </rPh>
    <rPh sb="10" eb="12">
      <t>ショウキャク</t>
    </rPh>
    <rPh sb="12" eb="14">
      <t>ルイケイ</t>
    </rPh>
    <rPh sb="14" eb="15">
      <t>ガク</t>
    </rPh>
    <phoneticPr fontId="2"/>
  </si>
  <si>
    <t>長期未払金計</t>
    <rPh sb="0" eb="2">
      <t>チョウキ</t>
    </rPh>
    <rPh sb="2" eb="3">
      <t>ミ</t>
    </rPh>
    <rPh sb="3" eb="4">
      <t>バライ</t>
    </rPh>
    <rPh sb="4" eb="5">
      <t>キン</t>
    </rPh>
    <rPh sb="5" eb="6">
      <t>ケイ</t>
    </rPh>
    <phoneticPr fontId="11"/>
  </si>
  <si>
    <t>　　e 工作物</t>
    <rPh sb="4" eb="7">
      <t>コウサクブツ</t>
    </rPh>
    <phoneticPr fontId="2"/>
  </si>
  <si>
    <t>(3) 退職手当引当金</t>
    <rPh sb="4" eb="6">
      <t>タイショク</t>
    </rPh>
    <rPh sb="6" eb="8">
      <t>テアテ</t>
    </rPh>
    <rPh sb="8" eb="10">
      <t>ヒキアテ</t>
    </rPh>
    <rPh sb="10" eb="11">
      <t>キン</t>
    </rPh>
    <phoneticPr fontId="11"/>
  </si>
  <si>
    <t xml:space="preserve">    f 工作物減価償却累計額</t>
    <rPh sb="6" eb="9">
      <t>コウサクブツ</t>
    </rPh>
    <rPh sb="9" eb="11">
      <t>ゲンカ</t>
    </rPh>
    <rPh sb="11" eb="13">
      <t>ショウキャク</t>
    </rPh>
    <rPh sb="13" eb="15">
      <t>ルイケイ</t>
    </rPh>
    <rPh sb="15" eb="16">
      <t>ガク</t>
    </rPh>
    <phoneticPr fontId="2"/>
  </si>
  <si>
    <t>(4) 損失補償等引当金</t>
    <rPh sb="4" eb="6">
      <t>ソンシツ</t>
    </rPh>
    <rPh sb="6" eb="8">
      <t>ホショウ</t>
    </rPh>
    <rPh sb="8" eb="9">
      <t>トウ</t>
    </rPh>
    <rPh sb="9" eb="11">
      <t>ヒキアテ</t>
    </rPh>
    <rPh sb="10" eb="11">
      <t>テビキ</t>
    </rPh>
    <rPh sb="11" eb="12">
      <t>キン</t>
    </rPh>
    <phoneticPr fontId="11"/>
  </si>
  <si>
    <t xml:space="preserve">    g その他</t>
    <rPh sb="8" eb="9">
      <t>タ</t>
    </rPh>
    <phoneticPr fontId="2"/>
  </si>
  <si>
    <t>固定負債合計</t>
    <rPh sb="0" eb="2">
      <t>コテイ</t>
    </rPh>
    <rPh sb="2" eb="4">
      <t>フサイ</t>
    </rPh>
    <rPh sb="4" eb="6">
      <t>ゴウケイ</t>
    </rPh>
    <phoneticPr fontId="11"/>
  </si>
  <si>
    <t xml:space="preserve">    h その他減価償却累計額</t>
    <rPh sb="8" eb="9">
      <t>タ</t>
    </rPh>
    <rPh sb="9" eb="11">
      <t>ゲンカ</t>
    </rPh>
    <rPh sb="11" eb="13">
      <t>ショウキャク</t>
    </rPh>
    <rPh sb="13" eb="15">
      <t>ルイケイ</t>
    </rPh>
    <rPh sb="15" eb="16">
      <t>ガク</t>
    </rPh>
    <phoneticPr fontId="2"/>
  </si>
  <si>
    <t xml:space="preserve">    I 建設仮勘定</t>
    <rPh sb="6" eb="8">
      <t>ケンセツ</t>
    </rPh>
    <rPh sb="8" eb="9">
      <t>カリ</t>
    </rPh>
    <rPh sb="9" eb="11">
      <t>カンジョウ</t>
    </rPh>
    <phoneticPr fontId="2"/>
  </si>
  <si>
    <t>２　流動負債</t>
    <rPh sb="2" eb="4">
      <t>リュウドウ</t>
    </rPh>
    <rPh sb="4" eb="6">
      <t>フサイ</t>
    </rPh>
    <phoneticPr fontId="11"/>
  </si>
  <si>
    <t>（2）インフラ資産</t>
    <rPh sb="7" eb="9">
      <t>シサン</t>
    </rPh>
    <phoneticPr fontId="2"/>
  </si>
  <si>
    <t>(1) 1年内償還予定地方債</t>
    <rPh sb="5" eb="6">
      <t>ネン</t>
    </rPh>
    <rPh sb="6" eb="7">
      <t>ナイ</t>
    </rPh>
    <rPh sb="7" eb="9">
      <t>ショウカン</t>
    </rPh>
    <rPh sb="9" eb="11">
      <t>ヨテイ</t>
    </rPh>
    <rPh sb="11" eb="14">
      <t>チホウサイ</t>
    </rPh>
    <phoneticPr fontId="11"/>
  </si>
  <si>
    <t>(2) 未払金</t>
    <rPh sb="4" eb="5">
      <t>ミ</t>
    </rPh>
    <rPh sb="5" eb="6">
      <t>バライ</t>
    </rPh>
    <rPh sb="6" eb="7">
      <t>キン</t>
    </rPh>
    <phoneticPr fontId="11"/>
  </si>
  <si>
    <t>　  b 建物</t>
    <rPh sb="5" eb="7">
      <t>タテモノ</t>
    </rPh>
    <phoneticPr fontId="11"/>
  </si>
  <si>
    <t>(3) 未払費用</t>
    <rPh sb="4" eb="5">
      <t>ミ</t>
    </rPh>
    <rPh sb="5" eb="6">
      <t>バライ</t>
    </rPh>
    <rPh sb="6" eb="8">
      <t>ヒヨウ</t>
    </rPh>
    <phoneticPr fontId="11"/>
  </si>
  <si>
    <t xml:space="preserve">    c 建物減価償却累計額</t>
    <rPh sb="6" eb="8">
      <t>タテモノ</t>
    </rPh>
    <rPh sb="8" eb="10">
      <t>ゲンカ</t>
    </rPh>
    <rPh sb="10" eb="12">
      <t>ショウキャク</t>
    </rPh>
    <rPh sb="12" eb="14">
      <t>ルイケイ</t>
    </rPh>
    <rPh sb="14" eb="15">
      <t>ガク</t>
    </rPh>
    <phoneticPr fontId="2"/>
  </si>
  <si>
    <t>(4) 前受金</t>
    <rPh sb="4" eb="7">
      <t>マエウケキン</t>
    </rPh>
    <phoneticPr fontId="11"/>
  </si>
  <si>
    <t>　　d 工作物</t>
    <rPh sb="4" eb="7">
      <t>コウサクブツ</t>
    </rPh>
    <phoneticPr fontId="2"/>
  </si>
  <si>
    <t>(5) 前受収益</t>
    <rPh sb="4" eb="6">
      <t>マエウケ</t>
    </rPh>
    <rPh sb="6" eb="8">
      <t>シュウエキ</t>
    </rPh>
    <phoneticPr fontId="11"/>
  </si>
  <si>
    <t xml:space="preserve">    e 工作物減価償却累計額</t>
    <rPh sb="6" eb="9">
      <t>コウサクブツ</t>
    </rPh>
    <rPh sb="9" eb="11">
      <t>ゲンカ</t>
    </rPh>
    <rPh sb="11" eb="13">
      <t>ショウキャク</t>
    </rPh>
    <rPh sb="13" eb="15">
      <t>ルイケイ</t>
    </rPh>
    <rPh sb="15" eb="16">
      <t>ガク</t>
    </rPh>
    <phoneticPr fontId="2"/>
  </si>
  <si>
    <t>(6) 賞与等引当金</t>
    <rPh sb="4" eb="5">
      <t>ショウ</t>
    </rPh>
    <rPh sb="5" eb="6">
      <t>アタ</t>
    </rPh>
    <rPh sb="6" eb="7">
      <t>トウ</t>
    </rPh>
    <rPh sb="7" eb="9">
      <t>ヒキアテ</t>
    </rPh>
    <rPh sb="9" eb="10">
      <t>キン</t>
    </rPh>
    <phoneticPr fontId="2"/>
  </si>
  <si>
    <t xml:space="preserve">    f その他</t>
    <rPh sb="8" eb="9">
      <t>タ</t>
    </rPh>
    <phoneticPr fontId="2"/>
  </si>
  <si>
    <t>(7) 預り金</t>
    <rPh sb="4" eb="5">
      <t>アズカ</t>
    </rPh>
    <rPh sb="6" eb="7">
      <t>キン</t>
    </rPh>
    <phoneticPr fontId="2"/>
  </si>
  <si>
    <t xml:space="preserve">    g その他減価償却累計額</t>
    <rPh sb="8" eb="9">
      <t>タ</t>
    </rPh>
    <rPh sb="9" eb="11">
      <t>ゲンカ</t>
    </rPh>
    <rPh sb="11" eb="13">
      <t>ショウキャク</t>
    </rPh>
    <rPh sb="13" eb="15">
      <t>ルイケイ</t>
    </rPh>
    <rPh sb="15" eb="16">
      <t>ガク</t>
    </rPh>
    <phoneticPr fontId="2"/>
  </si>
  <si>
    <t>(8) その他</t>
    <rPh sb="6" eb="7">
      <t>タ</t>
    </rPh>
    <phoneticPr fontId="2"/>
  </si>
  <si>
    <t xml:space="preserve">    h 建設仮勘定</t>
    <rPh sb="6" eb="8">
      <t>ケンセツ</t>
    </rPh>
    <rPh sb="8" eb="9">
      <t>カリ</t>
    </rPh>
    <rPh sb="9" eb="11">
      <t>カンジョウ</t>
    </rPh>
    <phoneticPr fontId="2"/>
  </si>
  <si>
    <t>（3）物品</t>
    <rPh sb="3" eb="5">
      <t>ブッピン</t>
    </rPh>
    <phoneticPr fontId="2"/>
  </si>
  <si>
    <t>流動負債合計</t>
    <rPh sb="0" eb="2">
      <t>リュウドウ</t>
    </rPh>
    <rPh sb="2" eb="4">
      <t>フサイ</t>
    </rPh>
    <rPh sb="4" eb="6">
      <t>ゴウケイ</t>
    </rPh>
    <phoneticPr fontId="11"/>
  </si>
  <si>
    <t>（4）物品減価償却累計額</t>
    <rPh sb="3" eb="5">
      <t>ブッピン</t>
    </rPh>
    <rPh sb="5" eb="7">
      <t>ゲンカ</t>
    </rPh>
    <rPh sb="7" eb="9">
      <t>ショウキャク</t>
    </rPh>
    <rPh sb="9" eb="11">
      <t>ルイケイ</t>
    </rPh>
    <rPh sb="11" eb="12">
      <t>ガク</t>
    </rPh>
    <phoneticPr fontId="2"/>
  </si>
  <si>
    <t>②　無形固定資産</t>
    <rPh sb="2" eb="4">
      <t>ムケイ</t>
    </rPh>
    <rPh sb="4" eb="6">
      <t>コテイ</t>
    </rPh>
    <rPh sb="6" eb="8">
      <t>シサン</t>
    </rPh>
    <phoneticPr fontId="2"/>
  </si>
  <si>
    <t>（2）その他</t>
    <rPh sb="5" eb="6">
      <t>タ</t>
    </rPh>
    <phoneticPr fontId="2"/>
  </si>
  <si>
    <t>③　投資その他の資産</t>
    <rPh sb="2" eb="4">
      <t>トウシ</t>
    </rPh>
    <rPh sb="6" eb="7">
      <t>タ</t>
    </rPh>
    <rPh sb="8" eb="10">
      <t>シサン</t>
    </rPh>
    <phoneticPr fontId="2"/>
  </si>
  <si>
    <t>（1）投資及び出資金</t>
    <rPh sb="3" eb="5">
      <t>トウシ</t>
    </rPh>
    <rPh sb="5" eb="6">
      <t>オヨ</t>
    </rPh>
    <rPh sb="7" eb="10">
      <t>シュッシキン</t>
    </rPh>
    <phoneticPr fontId="2"/>
  </si>
  <si>
    <t xml:space="preserve">    a 有価証券</t>
    <rPh sb="6" eb="8">
      <t>ユウカ</t>
    </rPh>
    <rPh sb="8" eb="10">
      <t>ショウケン</t>
    </rPh>
    <phoneticPr fontId="2"/>
  </si>
  <si>
    <t xml:space="preserve">    b 出資金</t>
    <rPh sb="6" eb="9">
      <t>シュッシキン</t>
    </rPh>
    <phoneticPr fontId="2"/>
  </si>
  <si>
    <t>負　　債　　合　　計</t>
    <rPh sb="0" eb="1">
      <t>フ</t>
    </rPh>
    <rPh sb="3" eb="4">
      <t>サイ</t>
    </rPh>
    <rPh sb="6" eb="7">
      <t>ゴウ</t>
    </rPh>
    <rPh sb="9" eb="10">
      <t>ケイ</t>
    </rPh>
    <phoneticPr fontId="11"/>
  </si>
  <si>
    <t xml:space="preserve">    c その他</t>
    <rPh sb="8" eb="9">
      <t>タ</t>
    </rPh>
    <phoneticPr fontId="2"/>
  </si>
  <si>
    <t>（2）長期延滞債権</t>
    <rPh sb="3" eb="5">
      <t>チョウキ</t>
    </rPh>
    <rPh sb="5" eb="7">
      <t>エンタイ</t>
    </rPh>
    <rPh sb="7" eb="9">
      <t>サイケン</t>
    </rPh>
    <phoneticPr fontId="2"/>
  </si>
  <si>
    <t>（3）基金</t>
    <rPh sb="3" eb="5">
      <t>キキン</t>
    </rPh>
    <phoneticPr fontId="2"/>
  </si>
  <si>
    <t xml:space="preserve">    a 減債基金</t>
    <rPh sb="6" eb="8">
      <t>ゲンサイ</t>
    </rPh>
    <rPh sb="8" eb="10">
      <t>キキン</t>
    </rPh>
    <phoneticPr fontId="2"/>
  </si>
  <si>
    <t>[純資産の部]</t>
    <rPh sb="1" eb="4">
      <t>ジュンシサン</t>
    </rPh>
    <rPh sb="5" eb="6">
      <t>ブ</t>
    </rPh>
    <phoneticPr fontId="11"/>
  </si>
  <si>
    <t xml:space="preserve">    b その他</t>
    <rPh sb="8" eb="9">
      <t>タ</t>
    </rPh>
    <phoneticPr fontId="2"/>
  </si>
  <si>
    <t>１　公共資産等整備国県補助金等</t>
    <rPh sb="2" eb="4">
      <t>コウキョウ</t>
    </rPh>
    <rPh sb="4" eb="7">
      <t>シサントウ</t>
    </rPh>
    <rPh sb="7" eb="9">
      <t>セイビ</t>
    </rPh>
    <rPh sb="9" eb="10">
      <t>コク</t>
    </rPh>
    <rPh sb="10" eb="11">
      <t>ケン</t>
    </rPh>
    <rPh sb="11" eb="15">
      <t>ホジョキントウ</t>
    </rPh>
    <phoneticPr fontId="11"/>
  </si>
  <si>
    <t>固定資産等形成分</t>
    <rPh sb="0" eb="2">
      <t>コテイ</t>
    </rPh>
    <rPh sb="2" eb="4">
      <t>シサン</t>
    </rPh>
    <rPh sb="4" eb="5">
      <t>トウ</t>
    </rPh>
    <rPh sb="5" eb="7">
      <t>ケイセイ</t>
    </rPh>
    <rPh sb="7" eb="8">
      <t>ブン</t>
    </rPh>
    <phoneticPr fontId="2"/>
  </si>
  <si>
    <t>（4）その他</t>
    <rPh sb="5" eb="6">
      <t>タ</t>
    </rPh>
    <phoneticPr fontId="2"/>
  </si>
  <si>
    <t>固　定　資　産　　小　計</t>
    <rPh sb="0" eb="1">
      <t>モトヨリ</t>
    </rPh>
    <rPh sb="2" eb="3">
      <t>サダム</t>
    </rPh>
    <rPh sb="4" eb="5">
      <t>シ</t>
    </rPh>
    <rPh sb="6" eb="7">
      <t>サン</t>
    </rPh>
    <rPh sb="9" eb="10">
      <t>ショウ</t>
    </rPh>
    <rPh sb="11" eb="12">
      <t>ケイ</t>
    </rPh>
    <phoneticPr fontId="2"/>
  </si>
  <si>
    <t>２　公共資産等整備一般財源等</t>
    <rPh sb="2" eb="4">
      <t>コウキョウ</t>
    </rPh>
    <rPh sb="4" eb="7">
      <t>シサントウ</t>
    </rPh>
    <rPh sb="7" eb="9">
      <t>セイビ</t>
    </rPh>
    <rPh sb="9" eb="11">
      <t>イッパン</t>
    </rPh>
    <rPh sb="11" eb="14">
      <t>ザイゲントウ</t>
    </rPh>
    <phoneticPr fontId="11"/>
  </si>
  <si>
    <t>余剰分（不足分）</t>
    <rPh sb="0" eb="3">
      <t>ヨジョウブン</t>
    </rPh>
    <rPh sb="4" eb="7">
      <t>フソクブン</t>
    </rPh>
    <phoneticPr fontId="2"/>
  </si>
  <si>
    <t>2　流動資産</t>
    <rPh sb="2" eb="4">
      <t>リュウドウ</t>
    </rPh>
    <rPh sb="4" eb="6">
      <t>シサン</t>
    </rPh>
    <phoneticPr fontId="11"/>
  </si>
  <si>
    <t>① 現金預金</t>
    <rPh sb="2" eb="4">
      <t>ゲンキン</t>
    </rPh>
    <rPh sb="4" eb="6">
      <t>ヨキン</t>
    </rPh>
    <phoneticPr fontId="11"/>
  </si>
  <si>
    <t>②未収金</t>
    <rPh sb="1" eb="4">
      <t>ミシュウキン</t>
    </rPh>
    <phoneticPr fontId="11"/>
  </si>
  <si>
    <t>純　 資　 産　 合　 計</t>
    <rPh sb="0" eb="1">
      <t>ジュン</t>
    </rPh>
    <rPh sb="3" eb="4">
      <t>シ</t>
    </rPh>
    <rPh sb="6" eb="7">
      <t>サン</t>
    </rPh>
    <rPh sb="9" eb="10">
      <t>ゴウ</t>
    </rPh>
    <rPh sb="12" eb="13">
      <t>ケイ</t>
    </rPh>
    <phoneticPr fontId="11"/>
  </si>
  <si>
    <t>（1）税未収金</t>
    <rPh sb="3" eb="4">
      <t>ゼイ</t>
    </rPh>
    <rPh sb="4" eb="7">
      <t>ミシュウキン</t>
    </rPh>
    <phoneticPr fontId="11"/>
  </si>
  <si>
    <t>（2）保険料未収金</t>
    <rPh sb="3" eb="6">
      <t>ホケンリョウ</t>
    </rPh>
    <rPh sb="6" eb="9">
      <t>ミシュウキン</t>
    </rPh>
    <phoneticPr fontId="11"/>
  </si>
  <si>
    <t>（3） その他未収金</t>
    <rPh sb="6" eb="7">
      <t>タ</t>
    </rPh>
    <rPh sb="7" eb="10">
      <t>ミシュウキン</t>
    </rPh>
    <phoneticPr fontId="11"/>
  </si>
  <si>
    <t>③徴収不能引当金</t>
    <rPh sb="1" eb="3">
      <t>チョウシュウ</t>
    </rPh>
    <rPh sb="3" eb="5">
      <t>フノウ</t>
    </rPh>
    <rPh sb="5" eb="7">
      <t>ヒキアテ</t>
    </rPh>
    <rPh sb="7" eb="8">
      <t>キン</t>
    </rPh>
    <phoneticPr fontId="11"/>
  </si>
  <si>
    <t>④基金積立金</t>
    <rPh sb="1" eb="3">
      <t>キキン</t>
    </rPh>
    <rPh sb="3" eb="5">
      <t>ツミタテ</t>
    </rPh>
    <rPh sb="5" eb="6">
      <t>キン</t>
    </rPh>
    <phoneticPr fontId="11"/>
  </si>
  <si>
    <t>（1）財政調整基金</t>
    <rPh sb="3" eb="5">
      <t>ザイセイ</t>
    </rPh>
    <rPh sb="5" eb="7">
      <t>チョウセイ</t>
    </rPh>
    <rPh sb="7" eb="9">
      <t>キキン</t>
    </rPh>
    <phoneticPr fontId="11"/>
  </si>
  <si>
    <t>（2）減債基金</t>
    <rPh sb="3" eb="5">
      <t>ゲンサイ</t>
    </rPh>
    <rPh sb="5" eb="7">
      <t>キキン</t>
    </rPh>
    <phoneticPr fontId="11"/>
  </si>
  <si>
    <t>⑤棚卸資産</t>
    <rPh sb="1" eb="3">
      <t>タナオロシ</t>
    </rPh>
    <rPh sb="3" eb="5">
      <t>シサン</t>
    </rPh>
    <phoneticPr fontId="11"/>
  </si>
  <si>
    <t>⑥その他</t>
    <rPh sb="3" eb="4">
      <t>タ</t>
    </rPh>
    <phoneticPr fontId="2"/>
  </si>
  <si>
    <t>流　動　資　産　　小　計</t>
    <rPh sb="0" eb="1">
      <t>リュウ</t>
    </rPh>
    <rPh sb="2" eb="3">
      <t>ドウ</t>
    </rPh>
    <rPh sb="4" eb="5">
      <t>シ</t>
    </rPh>
    <rPh sb="6" eb="7">
      <t>サン</t>
    </rPh>
    <rPh sb="9" eb="10">
      <t>ショウ</t>
    </rPh>
    <rPh sb="11" eb="12">
      <t>ケイ</t>
    </rPh>
    <phoneticPr fontId="2"/>
  </si>
  <si>
    <t>負 債 ・ 純 資 産 合 計</t>
    <rPh sb="0" eb="1">
      <t>フ</t>
    </rPh>
    <rPh sb="2" eb="3">
      <t>サイ</t>
    </rPh>
    <rPh sb="6" eb="7">
      <t>ジュン</t>
    </rPh>
    <rPh sb="8" eb="9">
      <t>シ</t>
    </rPh>
    <rPh sb="10" eb="11">
      <t>サン</t>
    </rPh>
    <rPh sb="12" eb="13">
      <t>ゴウ</t>
    </rPh>
    <rPh sb="14" eb="15">
      <t>ケイ</t>
    </rPh>
    <phoneticPr fontId="11"/>
  </si>
  <si>
    <t>資　　産　　合　　計</t>
    <rPh sb="0" eb="1">
      <t>シ</t>
    </rPh>
    <rPh sb="3" eb="4">
      <t>サン</t>
    </rPh>
    <rPh sb="6" eb="7">
      <t>ゴウ</t>
    </rPh>
    <rPh sb="9" eb="10">
      <t>ケイ</t>
    </rPh>
    <phoneticPr fontId="11"/>
  </si>
  <si>
    <t>（1）ソフトウェア</t>
    <phoneticPr fontId="2"/>
  </si>
  <si>
    <t xml:space="preserve"> </t>
    <phoneticPr fontId="2"/>
  </si>
  <si>
    <t>（1）ソフトウェア</t>
    <phoneticPr fontId="2"/>
  </si>
  <si>
    <t>開始貸借対照表（全体）</t>
    <rPh sb="0" eb="2">
      <t>カイシ</t>
    </rPh>
    <rPh sb="2" eb="4">
      <t>タイシャク</t>
    </rPh>
    <rPh sb="4" eb="7">
      <t>タイショウヒョウ</t>
    </rPh>
    <rPh sb="8" eb="10">
      <t>ゼンタイ</t>
    </rPh>
    <phoneticPr fontId="11"/>
  </si>
  <si>
    <t xml:space="preserve"> </t>
    <phoneticPr fontId="2"/>
  </si>
  <si>
    <t>（5）その他</t>
    <rPh sb="5" eb="6">
      <t>タ</t>
    </rPh>
    <phoneticPr fontId="2"/>
  </si>
  <si>
    <t>*団体区分 ： 全体</t>
  </si>
  <si>
    <t>全体貸借対照表</t>
  </si>
  <si>
    <t>地方債等</t>
    <phoneticPr fontId="2"/>
  </si>
  <si>
    <t>1年内償還予定地方債等</t>
    <phoneticPr fontId="2"/>
  </si>
  <si>
    <t>全体行政コスト計算書</t>
  </si>
  <si>
    <t>全体純資産変動計算書</t>
  </si>
  <si>
    <t>全体資金収支計算書</t>
  </si>
  <si>
    <t>①有形固定資産・・・・・・・・・・・・・・・・・取得原価
　ただし、開始時の評価基準及び評価方法については次のとおりです。
ア　昭和59年以前に取得したもの・・・・・・・・・再調達原価
　　ただし、道路、河川及び水路の敷地においては備忘価格1円としています。
イ　昭和60年度以後に取得したもの
　取得価格が判明しているもの・・・・・・・・・・取得価格
　取得価格が不明なもの・・・・・・・・・・・・・再調達原価
　　ただし、取得原価が不明な道路、河川及び水路の敷地は備忘価格1円としています。
②無形固定資産・・・・・・・・・・・・・・・・・原則として取得価格
　　ただし、取得価格が不明なものは再調達原価としています。
　</t>
  </si>
  <si>
    <t>①出資金
　市場価格のないもの・・・・・・・・・・・・・・出資金額</t>
  </si>
  <si>
    <t>①有形固定資産（リース資産を除きます。）・・・・定額法
　なお、主な耐用年数は以下の通りです。
　　　　　　(鉄骨)鉄筋ｺﾝｸﾘｰﾄ ・・・・・・・・21年～50年
　　　　　　れんが、石造、ブロック ・・・・・20年～41年
　　　　　　金属造のもの ・・・・・・・・・・12年～38年
　　　　　　木造、合成樹脂、木骨ﾓﾙﾀﾙ造 ・・・ 7年～24年
　　　　　　簡易建物 ・・・・・・・・・・・・ 7年～10年
　　　工作物
　　　物品
②無形固定資産（リース資産を除きます。）・・・・定額法
　（ソフトウェアについては庁内における見込利用期間（5年）に基づく定額法によっています。）</t>
  </si>
  <si>
    <t>①　徴収不能引当金
　　未収金については、過去5年間の平均不納欠損率により、徴収不能見込額を計上しています。
②　退職手当引当金
　　期末自己都合要支給額を計上しています。
　　ただし、一部の連結対象団体においては、主として期末における退職給付債務及び年金資産の見込額に基づき計上しています。
③　賞与等引当金
　　翌年度6月支給予定の期末手当、勤勉手当等及びそれらに係る法廷福利費相当額の見込額について、それぞれ本会計年度の期間に対応する部分を計上しています。</t>
  </si>
  <si>
    <t>全体資金収支計算書における資金の範囲</t>
  </si>
  <si>
    <t>現金（手許現金及び要求払預金）及び現金同等物。
なお、現金及び現金同等物には、出納整理期間における取引により発生する資金の受払いを含んでいます。</t>
  </si>
  <si>
    <t>採用した消費税等の会計処理</t>
  </si>
  <si>
    <t xml:space="preserve"> 消費税等の会計処理は、税込方式によっています。</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</si>
  <si>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</si>
  <si>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</si>
  <si>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会計処理の原則または手続を変更した場合には、その旨、変更の理由及び当該変更が全体財務書類に与えている影響の内容</t>
  </si>
  <si>
    <t>全体資金収支計算書における資金の範囲を変更した場合には、その旨、変更の理由及び当該変更が全体資金収支計算書に与えている影響の内容</t>
  </si>
  <si>
    <t>保証債務及び損失補償債務負担の状況（総額、確定債務額及び履行すべき額が確定していないものの内訳（全体貸借対照表計上額及び未計上額））</t>
  </si>
  <si>
    <t>連結対象団体（会計）の一覧、連結の方法（比例連結の場合は比例連結割合を含みます。）及び連結対象と判断した理由</t>
  </si>
  <si>
    <t xml:space="preserve">全部連結対象団体
　地方公営企業会計
　　・簡易水道事業特別会計
　　・特定地域排水処理事業特別会計
　その他の特別会計
　　・国民健康保険事業特別会計
　　・後期高齢者医療事業特別会計
　　・国民健康保険直営中里診療所特別会計
　　・介護保険事業特別会計
</t>
  </si>
  <si>
    <t>一般会計等 一般会計 ： 全部連結</t>
  </si>
  <si>
    <t>一般会計等 万場診療所特別会計 ： 全部連結</t>
  </si>
  <si>
    <t>一般会計等 地域活性化施設特別会計 ： 全部連結</t>
  </si>
  <si>
    <t>公営企業会計 簡易水道事業特別会計 ： 全部連結</t>
  </si>
  <si>
    <t>公営企業会計 生活排水処理事業特別会計 ： 全部連結</t>
  </si>
  <si>
    <t>その他 国民健康保険事業特別会計 ： 全部連結</t>
  </si>
  <si>
    <t>その他 国民健康保険直営中里診療所特別会計 ： 全部連結</t>
  </si>
  <si>
    <t>その他 介護保険特別会計 ： 全部連結</t>
  </si>
  <si>
    <t>その他 後期高齢者医療特別会計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</si>
  <si>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</si>
  <si>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　地方自治法第235条の5に基づき、出納整理期間を設けられている団体においては、出納整理期間における現金の受払等を終了した後の計数をもって会計年度末の計数としています。
　なお、出納整理期間を設けていない団体（会計）と出納整理期間を設けている団体（会計）との間で、出納整理期間に現金の受払等があった場合は、現金の受払い等が終了したものとして調整しています。</t>
  </si>
  <si>
    <t>表示単位未満の金額は四捨五入することとしているが、四捨五入により合計金額に齟齬が生じる場合は、その旨</t>
  </si>
  <si>
    <t>千円未満を四捨五入して表示しているため、合計金額が一致しない場合があります。</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</si>
  <si>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</si>
  <si>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</si>
  <si>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事業用資産／建物 ： 4,599,855,612円</t>
    <phoneticPr fontId="11"/>
  </si>
  <si>
    <t>事業用資産／工作物 ： 952,414,983円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</si>
  <si>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</si>
  <si>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</si>
  <si>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</si>
  <si>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</si>
  <si>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194,992,315円</t>
    <phoneticPr fontId="11"/>
  </si>
  <si>
    <t>インフラ資産／工作物 ： 12,909,927,968円</t>
    <phoneticPr fontId="11"/>
  </si>
  <si>
    <t>インフラ資産／その他 ： 0円</t>
    <phoneticPr fontId="11"/>
  </si>
  <si>
    <t>物品 ： 380,366,439円</t>
    <phoneticPr fontId="11"/>
  </si>
  <si>
    <t>*出力帳票選択 ： 精算表ワークシート</t>
  </si>
  <si>
    <t>自　平成２８年４月１日　</t>
    <phoneticPr fontId="11"/>
  </si>
  <si>
    <t>至　平成２９年３月３１日</t>
    <phoneticPr fontId="11"/>
  </si>
  <si>
    <t>-</t>
    <phoneticPr fontId="11"/>
  </si>
  <si>
    <t>-</t>
    <phoneticPr fontId="11"/>
  </si>
  <si>
    <t>-</t>
    <phoneticPr fontId="11"/>
  </si>
  <si>
    <t>自　平成２８年４月１日　</t>
    <phoneticPr fontId="11"/>
  </si>
  <si>
    <t>至　平成２９年３月３１日</t>
    <phoneticPr fontId="11"/>
  </si>
  <si>
    <t>-</t>
    <phoneticPr fontId="11"/>
  </si>
  <si>
    <t>自　平成２８年４月１日　</t>
    <phoneticPr fontId="11"/>
  </si>
  <si>
    <t>至　平成２９年３月３１日</t>
    <phoneticPr fontId="11"/>
  </si>
  <si>
    <t>-</t>
    <phoneticPr fontId="11"/>
  </si>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</sst>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23"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18"/>
      <name val="ＭＳ ゴシック"/>
      <family val="3"/>
      <charset val="128"/>
    </font>
    <font>
      <sz val="13"/>
      <name val="ＭＳ ゴシック"/>
      <family val="3"/>
      <charset val="128"/>
    </font>
    <font>
      <sz val="11"/>
      <color rgb="FFFF0000"/>
      <name val="ＭＳ ゴシック"/>
      <family val="3"/>
      <charset val="128"/>
    </font>
    <font>
      <b/>
      <sz val="13"/>
      <name val="ＭＳ ゴシック"/>
      <family val="3"/>
      <charset val="128"/>
    </font>
    <font>
      <b/>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17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right style="thin">
        <color indexed="64"/>
      </right>
      <top/>
      <bottom/>
      <diagonal/>
    </border>
    <border>
      <left style="hair">
        <color indexed="64"/>
      </left>
      <right style="thin">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hair">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double">
        <color indexed="64"/>
      </left>
      <right style="hair">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double">
        <color indexed="64"/>
      </left>
      <right/>
      <top style="thin">
        <color indexed="64"/>
      </top>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right style="hair">
        <color indexed="64"/>
      </right>
      <top style="thin">
        <color indexed="64"/>
      </top>
      <bottom/>
      <diagonal/>
    </border>
    <border diagonalUp="1">
      <left style="medium">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double">
        <color indexed="64"/>
      </right>
      <top style="hair">
        <color indexed="64"/>
      </top>
      <bottom style="hair">
        <color indexed="64"/>
      </bottom>
      <diagonal style="thin">
        <color indexed="64"/>
      </diagonal>
    </border>
    <border diagonalUp="1">
      <left style="double">
        <color indexed="64"/>
      </left>
      <right style="hair">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left style="hair">
        <color indexed="64"/>
      </left>
      <right style="hair">
        <color indexed="64"/>
      </right>
      <top style="hair">
        <color indexed="64"/>
      </top>
      <bottom/>
      <diagonal/>
    </border>
    <border diagonalUp="1">
      <left style="medium">
        <color indexed="64"/>
      </left>
      <right/>
      <top style="thin">
        <color indexed="64"/>
      </top>
      <bottom/>
      <diagonal style="thin">
        <color indexed="64"/>
      </diagonal>
    </border>
    <border diagonalUp="1">
      <left style="medium">
        <color indexed="64"/>
      </left>
      <right/>
      <top style="hair">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hair">
        <color indexed="64"/>
      </left>
      <right style="thin">
        <color indexed="64"/>
      </right>
      <top style="hair">
        <color indexed="64"/>
      </top>
      <bottom/>
      <diagonal style="thin">
        <color indexed="64"/>
      </diagonal>
    </border>
    <border diagonalUp="1">
      <left style="hair">
        <color indexed="64"/>
      </left>
      <right style="thin">
        <color indexed="64"/>
      </right>
      <top style="hair">
        <color indexed="64"/>
      </top>
      <bottom style="medium">
        <color indexed="64"/>
      </bottom>
      <diagonal style="thin">
        <color indexed="64"/>
      </diagonal>
    </border>
    <border diagonalUp="1">
      <left style="medium">
        <color indexed="64"/>
      </left>
      <right/>
      <top style="hair">
        <color indexed="64"/>
      </top>
      <bottom style="medium">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thin">
        <color indexed="64"/>
      </left>
      <right style="hair">
        <color indexed="64"/>
      </right>
      <top style="hair">
        <color indexed="64"/>
      </top>
      <bottom style="medium">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double">
        <color indexed="64"/>
      </right>
      <top style="hair">
        <color indexed="64"/>
      </top>
      <bottom style="thin">
        <color indexed="64"/>
      </bottom>
      <diagonal style="thin">
        <color indexed="64"/>
      </diagonal>
    </border>
    <border diagonalUp="1">
      <left style="thin">
        <color indexed="64"/>
      </left>
      <right style="double">
        <color indexed="64"/>
      </right>
      <top style="hair">
        <color indexed="64"/>
      </top>
      <bottom style="medium">
        <color indexed="64"/>
      </bottom>
      <diagonal style="thin">
        <color indexed="64"/>
      </diagonal>
    </border>
    <border diagonalUp="1">
      <left style="double">
        <color indexed="64"/>
      </left>
      <right style="hair">
        <color indexed="64"/>
      </right>
      <top style="hair">
        <color indexed="64"/>
      </top>
      <bottom style="medium">
        <color indexed="64"/>
      </bottom>
      <diagonal style="thin">
        <color indexed="64"/>
      </diagonal>
    </border>
    <border diagonalUp="1">
      <left style="thin">
        <color indexed="64"/>
      </left>
      <right style="medium">
        <color indexed="64"/>
      </right>
      <top style="hair">
        <color indexed="64"/>
      </top>
      <bottom style="medium">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8">
    <xf numFmtId="0" fontId="0" fillId="0" borderId="0">
      <alignment vertical="center"/>
    </xf>
    <xf numFmtId="38" fontId="1" fillId="0" borderId="0" applyFont="0" applyFill="0" applyBorder="0" applyAlignment="0" applyProtection="0">
      <alignment vertical="center"/>
    </xf>
    <xf numFmtId="0" fontId="1" fillId="0" borderId="0"/>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xf numFmtId="0" fontId="9" fillId="0" borderId="132">
      <alignment horizontal="center" vertical="center"/>
    </xf>
  </cellStyleXfs>
  <cellXfs count="545">
    <xf numFmtId="0" fontId="0" fillId="0" borderId="0" xfId="0">
      <alignment vertical="center"/>
    </xf>
    <xf numFmtId="0" fontId="1" fillId="0" borderId="0" xfId="2" applyFont="1" applyFill="1"/>
    <xf numFmtId="0" fontId="1" fillId="0" borderId="0" xfId="3" applyFont="1" applyFill="1">
      <alignment vertical="center"/>
    </xf>
    <xf numFmtId="0" fontId="1" fillId="0" borderId="0" xfId="2" applyFont="1" applyFill="1" applyBorder="1"/>
    <xf numFmtId="0" fontId="1" fillId="0" borderId="0" xfId="2" applyFont="1" applyFill="1" applyAlignment="1">
      <alignment horizontal="right" vertical="center"/>
    </xf>
    <xf numFmtId="0" fontId="1" fillId="0" borderId="0" xfId="2" applyFont="1" applyFill="1" applyAlignment="1">
      <alignment horizontal="center" vertical="center"/>
    </xf>
    <xf numFmtId="0" fontId="1" fillId="0" borderId="13" xfId="2" applyFont="1" applyFill="1" applyBorder="1" applyAlignment="1">
      <alignment horizontal="center" wrapText="1"/>
    </xf>
    <xf numFmtId="0" fontId="1" fillId="0" borderId="27" xfId="2" applyFont="1" applyFill="1" applyBorder="1" applyAlignment="1">
      <alignment horizontal="center" vertical="center" wrapText="1"/>
    </xf>
    <xf numFmtId="0" fontId="1" fillId="0" borderId="8" xfId="2" applyFont="1" applyFill="1" applyBorder="1"/>
    <xf numFmtId="176" fontId="1" fillId="0" borderId="31" xfId="2" applyNumberFormat="1" applyFont="1" applyFill="1" applyBorder="1" applyAlignment="1">
      <alignment horizontal="right"/>
    </xf>
    <xf numFmtId="176" fontId="1" fillId="0" borderId="32" xfId="2" applyNumberFormat="1" applyFont="1" applyFill="1" applyBorder="1" applyAlignment="1">
      <alignment horizontal="right"/>
    </xf>
    <xf numFmtId="176" fontId="1" fillId="0" borderId="33" xfId="2" applyNumberFormat="1" applyFont="1" applyFill="1" applyBorder="1" applyAlignment="1">
      <alignment horizontal="right"/>
    </xf>
    <xf numFmtId="176" fontId="1" fillId="0" borderId="34" xfId="2" applyNumberFormat="1" applyFont="1" applyFill="1" applyBorder="1" applyAlignment="1">
      <alignment horizontal="right"/>
    </xf>
    <xf numFmtId="176" fontId="1" fillId="0" borderId="35" xfId="2" applyNumberFormat="1" applyFont="1" applyFill="1" applyBorder="1" applyAlignment="1">
      <alignment horizontal="right"/>
    </xf>
    <xf numFmtId="176" fontId="1" fillId="0" borderId="36" xfId="2" applyNumberFormat="1" applyFont="1" applyFill="1" applyBorder="1" applyAlignment="1">
      <alignment horizontal="right"/>
    </xf>
    <xf numFmtId="176" fontId="1" fillId="0" borderId="37" xfId="2" applyNumberFormat="1" applyFont="1" applyFill="1" applyBorder="1" applyAlignment="1">
      <alignment horizontal="right"/>
    </xf>
    <xf numFmtId="176" fontId="1" fillId="0" borderId="38" xfId="2" applyNumberFormat="1" applyFont="1" applyFill="1" applyBorder="1" applyAlignment="1">
      <alignment horizontal="right"/>
    </xf>
    <xf numFmtId="176" fontId="1" fillId="0" borderId="39" xfId="2" applyNumberFormat="1" applyFont="1" applyFill="1" applyBorder="1" applyAlignment="1">
      <alignment horizontal="right"/>
    </xf>
    <xf numFmtId="176" fontId="1" fillId="0" borderId="40" xfId="2" applyNumberFormat="1" applyFont="1" applyFill="1" applyBorder="1" applyAlignment="1">
      <alignment horizontal="right"/>
    </xf>
    <xf numFmtId="0" fontId="1" fillId="0" borderId="41" xfId="2" applyFont="1" applyFill="1" applyBorder="1"/>
    <xf numFmtId="0" fontId="1" fillId="0" borderId="42" xfId="2" applyFont="1" applyFill="1" applyBorder="1"/>
    <xf numFmtId="176" fontId="1" fillId="0" borderId="43" xfId="2" applyNumberFormat="1" applyFont="1" applyFill="1" applyBorder="1" applyAlignment="1">
      <alignment horizontal="right"/>
    </xf>
    <xf numFmtId="176" fontId="1" fillId="0" borderId="44" xfId="2" applyNumberFormat="1" applyFont="1" applyFill="1" applyBorder="1" applyAlignment="1">
      <alignment horizontal="right"/>
    </xf>
    <xf numFmtId="176" fontId="1" fillId="0" borderId="45" xfId="2" applyNumberFormat="1" applyFont="1" applyFill="1" applyBorder="1" applyAlignment="1">
      <alignment horizontal="right"/>
    </xf>
    <xf numFmtId="176" fontId="1" fillId="0" borderId="42" xfId="2" applyNumberFormat="1" applyFont="1" applyFill="1" applyBorder="1" applyAlignment="1">
      <alignment horizontal="right"/>
    </xf>
    <xf numFmtId="176" fontId="1" fillId="0" borderId="46" xfId="2" applyNumberFormat="1" applyFont="1" applyFill="1" applyBorder="1" applyAlignment="1">
      <alignment horizontal="right"/>
    </xf>
    <xf numFmtId="176" fontId="1" fillId="0" borderId="47" xfId="2" applyNumberFormat="1" applyFont="1" applyFill="1" applyBorder="1" applyAlignment="1">
      <alignment horizontal="right"/>
    </xf>
    <xf numFmtId="176" fontId="1" fillId="0" borderId="48" xfId="2" applyNumberFormat="1" applyFont="1" applyFill="1" applyBorder="1" applyAlignment="1">
      <alignment horizontal="right"/>
    </xf>
    <xf numFmtId="176" fontId="1" fillId="0" borderId="49" xfId="2" applyNumberFormat="1" applyFont="1" applyFill="1" applyBorder="1" applyAlignment="1">
      <alignment horizontal="right"/>
    </xf>
    <xf numFmtId="176" fontId="1" fillId="0" borderId="50" xfId="2" applyNumberFormat="1" applyFont="1" applyFill="1" applyBorder="1" applyAlignment="1">
      <alignment horizontal="right"/>
    </xf>
    <xf numFmtId="0" fontId="1" fillId="0" borderId="51" xfId="2" applyFont="1" applyFill="1" applyBorder="1"/>
    <xf numFmtId="0" fontId="1" fillId="0" borderId="0" xfId="2" applyFont="1" applyFill="1" applyBorder="1" applyAlignment="1">
      <alignment horizontal="left" vertical="center"/>
    </xf>
    <xf numFmtId="0" fontId="1" fillId="0" borderId="42" xfId="2" applyFont="1" applyFill="1" applyBorder="1" applyAlignment="1">
      <alignment horizontal="left" vertical="center"/>
    </xf>
    <xf numFmtId="0" fontId="1" fillId="0" borderId="52" xfId="2" applyFont="1" applyFill="1" applyBorder="1"/>
    <xf numFmtId="0" fontId="1" fillId="0" borderId="53" xfId="2" applyFont="1" applyFill="1" applyBorder="1"/>
    <xf numFmtId="0" fontId="1" fillId="0" borderId="54" xfId="2" applyFont="1" applyFill="1" applyBorder="1"/>
    <xf numFmtId="0" fontId="1" fillId="0" borderId="55" xfId="2" applyFont="1" applyFill="1" applyBorder="1"/>
    <xf numFmtId="176" fontId="1" fillId="0" borderId="56" xfId="2" applyNumberFormat="1" applyFont="1" applyFill="1" applyBorder="1" applyAlignment="1">
      <alignment horizontal="right"/>
    </xf>
    <xf numFmtId="176" fontId="1" fillId="0" borderId="57" xfId="2" applyNumberFormat="1" applyFont="1" applyFill="1" applyBorder="1" applyAlignment="1">
      <alignment horizontal="right"/>
    </xf>
    <xf numFmtId="176" fontId="1" fillId="0" borderId="58" xfId="2" applyNumberFormat="1" applyFont="1" applyFill="1" applyBorder="1" applyAlignment="1">
      <alignment horizontal="right"/>
    </xf>
    <xf numFmtId="176" fontId="1" fillId="0" borderId="59" xfId="2" applyNumberFormat="1" applyFont="1" applyFill="1" applyBorder="1" applyAlignment="1">
      <alignment horizontal="right"/>
    </xf>
    <xf numFmtId="176" fontId="1" fillId="0" borderId="55" xfId="2" applyNumberFormat="1" applyFont="1" applyFill="1" applyBorder="1" applyAlignment="1">
      <alignment horizontal="right"/>
    </xf>
    <xf numFmtId="176" fontId="1" fillId="0" borderId="60" xfId="2" applyNumberFormat="1" applyFont="1" applyFill="1" applyBorder="1" applyAlignment="1">
      <alignment horizontal="right"/>
    </xf>
    <xf numFmtId="176" fontId="1" fillId="0" borderId="61" xfId="2" applyNumberFormat="1" applyFont="1" applyFill="1" applyBorder="1" applyAlignment="1">
      <alignment horizontal="right"/>
    </xf>
    <xf numFmtId="176" fontId="1" fillId="0" borderId="62" xfId="2" applyNumberFormat="1" applyFont="1" applyFill="1" applyBorder="1" applyAlignment="1">
      <alignment horizontal="right"/>
    </xf>
    <xf numFmtId="0" fontId="1" fillId="0" borderId="63" xfId="2" applyFont="1" applyFill="1" applyBorder="1"/>
    <xf numFmtId="0" fontId="1" fillId="0" borderId="35" xfId="2" applyFont="1" applyFill="1" applyBorder="1"/>
    <xf numFmtId="176" fontId="1" fillId="0" borderId="64" xfId="2" applyNumberFormat="1" applyFont="1" applyFill="1" applyBorder="1" applyAlignment="1">
      <alignment horizontal="right"/>
    </xf>
    <xf numFmtId="176" fontId="1" fillId="0" borderId="65" xfId="2" applyNumberFormat="1" applyFont="1" applyFill="1" applyBorder="1" applyAlignment="1">
      <alignment horizontal="right"/>
    </xf>
    <xf numFmtId="0" fontId="1" fillId="0" borderId="66" xfId="2" applyFont="1" applyFill="1" applyBorder="1"/>
    <xf numFmtId="0" fontId="1" fillId="0" borderId="67" xfId="2" applyFont="1" applyFill="1" applyBorder="1"/>
    <xf numFmtId="176" fontId="1" fillId="0" borderId="68" xfId="2" applyNumberFormat="1" applyFont="1" applyFill="1" applyBorder="1" applyAlignment="1">
      <alignment horizontal="right"/>
    </xf>
    <xf numFmtId="176" fontId="1" fillId="0" borderId="69" xfId="2" applyNumberFormat="1" applyFont="1" applyFill="1" applyBorder="1" applyAlignment="1">
      <alignment horizontal="right"/>
    </xf>
    <xf numFmtId="176" fontId="1" fillId="0" borderId="70" xfId="2" applyNumberFormat="1" applyFont="1" applyFill="1" applyBorder="1" applyAlignment="1">
      <alignment horizontal="right"/>
    </xf>
    <xf numFmtId="176" fontId="1" fillId="0" borderId="71" xfId="2" applyNumberFormat="1" applyFont="1" applyFill="1" applyBorder="1" applyAlignment="1">
      <alignment horizontal="right"/>
    </xf>
    <xf numFmtId="176" fontId="1" fillId="0" borderId="67" xfId="2" applyNumberFormat="1" applyFont="1" applyFill="1" applyBorder="1" applyAlignment="1">
      <alignment horizontal="right"/>
    </xf>
    <xf numFmtId="176" fontId="1" fillId="0" borderId="72" xfId="2" applyNumberFormat="1" applyFont="1" applyFill="1" applyBorder="1" applyAlignment="1">
      <alignment horizontal="right"/>
    </xf>
    <xf numFmtId="176" fontId="1" fillId="0" borderId="73" xfId="2" applyNumberFormat="1" applyFont="1" applyFill="1" applyBorder="1" applyAlignment="1">
      <alignment horizontal="right"/>
    </xf>
    <xf numFmtId="176" fontId="1" fillId="0" borderId="74" xfId="2" applyNumberFormat="1" applyFont="1" applyFill="1" applyBorder="1" applyAlignment="1">
      <alignment horizontal="right"/>
    </xf>
    <xf numFmtId="0" fontId="1" fillId="0" borderId="0" xfId="2" applyFont="1"/>
    <xf numFmtId="0" fontId="1" fillId="0" borderId="0" xfId="3" applyFont="1">
      <alignment vertical="center"/>
    </xf>
    <xf numFmtId="0" fontId="1" fillId="0" borderId="13" xfId="2" applyFont="1" applyFill="1" applyBorder="1" applyAlignment="1">
      <alignment wrapText="1"/>
    </xf>
    <xf numFmtId="176" fontId="1" fillId="0" borderId="76" xfId="2" applyNumberFormat="1" applyFont="1" applyFill="1" applyBorder="1" applyAlignment="1">
      <alignment horizontal="right"/>
    </xf>
    <xf numFmtId="176" fontId="1" fillId="0" borderId="77" xfId="2" applyNumberFormat="1" applyFont="1" applyFill="1" applyBorder="1" applyAlignment="1">
      <alignment horizontal="right"/>
    </xf>
    <xf numFmtId="176" fontId="1" fillId="0" borderId="78" xfId="2" applyNumberFormat="1" applyFont="1" applyFill="1" applyBorder="1" applyAlignment="1">
      <alignment horizontal="right"/>
    </xf>
    <xf numFmtId="176" fontId="1" fillId="0" borderId="16" xfId="2" applyNumberFormat="1" applyFont="1" applyFill="1" applyBorder="1" applyAlignment="1">
      <alignment horizontal="right"/>
    </xf>
    <xf numFmtId="176" fontId="1" fillId="0" borderId="79" xfId="2" applyNumberFormat="1" applyFont="1" applyFill="1" applyBorder="1" applyAlignment="1">
      <alignment horizontal="right"/>
    </xf>
    <xf numFmtId="176" fontId="1" fillId="0" borderId="80" xfId="2" applyNumberFormat="1" applyFont="1" applyFill="1" applyBorder="1" applyAlignment="1">
      <alignment horizontal="right"/>
    </xf>
    <xf numFmtId="176" fontId="1" fillId="0" borderId="81" xfId="2" applyNumberFormat="1" applyFont="1" applyFill="1" applyBorder="1" applyAlignment="1">
      <alignment horizontal="right"/>
    </xf>
    <xf numFmtId="176" fontId="1" fillId="0" borderId="53" xfId="2" applyNumberFormat="1" applyFont="1" applyFill="1" applyBorder="1" applyAlignment="1">
      <alignment horizontal="right"/>
    </xf>
    <xf numFmtId="176" fontId="1" fillId="0" borderId="82" xfId="2" applyNumberFormat="1" applyFont="1" applyFill="1" applyBorder="1" applyAlignment="1">
      <alignment horizontal="right"/>
    </xf>
    <xf numFmtId="176" fontId="1" fillId="0" borderId="83" xfId="2" applyNumberFormat="1" applyFont="1" applyFill="1" applyBorder="1" applyAlignment="1">
      <alignment horizontal="right"/>
    </xf>
    <xf numFmtId="176" fontId="1" fillId="0" borderId="84" xfId="2" applyNumberFormat="1" applyFont="1" applyFill="1" applyBorder="1" applyAlignment="1">
      <alignment horizontal="right"/>
    </xf>
    <xf numFmtId="176" fontId="1" fillId="0" borderId="85" xfId="2" applyNumberFormat="1" applyFont="1" applyFill="1" applyBorder="1" applyAlignment="1">
      <alignment horizontal="right"/>
    </xf>
    <xf numFmtId="176" fontId="1" fillId="0" borderId="86" xfId="2" applyNumberFormat="1" applyFont="1" applyFill="1" applyBorder="1" applyAlignment="1">
      <alignment horizontal="right"/>
    </xf>
    <xf numFmtId="0" fontId="1" fillId="0" borderId="87" xfId="2" applyFont="1" applyFill="1" applyBorder="1"/>
    <xf numFmtId="0" fontId="1" fillId="0" borderId="88" xfId="2" applyFont="1" applyFill="1" applyBorder="1"/>
    <xf numFmtId="176" fontId="1" fillId="0" borderId="89" xfId="2" applyNumberFormat="1" applyFont="1" applyFill="1" applyBorder="1" applyAlignment="1">
      <alignment horizontal="right"/>
    </xf>
    <xf numFmtId="176" fontId="1" fillId="0" borderId="90" xfId="2" applyNumberFormat="1" applyFont="1" applyFill="1" applyBorder="1" applyAlignment="1">
      <alignment horizontal="right"/>
    </xf>
    <xf numFmtId="176" fontId="1" fillId="0" borderId="88" xfId="2" applyNumberFormat="1" applyFont="1" applyFill="1" applyBorder="1" applyAlignment="1">
      <alignment horizontal="right"/>
    </xf>
    <xf numFmtId="176" fontId="1" fillId="0" borderId="91" xfId="2" applyNumberFormat="1" applyFont="1" applyFill="1" applyBorder="1" applyAlignment="1">
      <alignment horizontal="right"/>
    </xf>
    <xf numFmtId="176" fontId="1" fillId="0" borderId="92" xfId="2" applyNumberFormat="1" applyFont="1" applyFill="1" applyBorder="1" applyAlignment="1">
      <alignment horizontal="right"/>
    </xf>
    <xf numFmtId="176" fontId="1" fillId="0" borderId="24" xfId="2" applyNumberFormat="1" applyFont="1" applyFill="1" applyBorder="1" applyAlignment="1">
      <alignment horizontal="right"/>
    </xf>
    <xf numFmtId="49" fontId="4" fillId="2" borderId="0" xfId="4" applyNumberFormat="1" applyFont="1" applyFill="1" applyAlignment="1">
      <alignment vertical="center"/>
    </xf>
    <xf numFmtId="0" fontId="4" fillId="2" borderId="0" xfId="5" applyFont="1" applyFill="1">
      <alignment vertical="center"/>
    </xf>
    <xf numFmtId="0" fontId="4" fillId="2" borderId="0" xfId="4"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6" applyNumberFormat="1" applyFont="1" applyFill="1" applyAlignment="1">
      <alignment vertical="center"/>
    </xf>
    <xf numFmtId="0" fontId="5" fillId="0" borderId="0" xfId="6" applyFont="1" applyFill="1" applyBorder="1" applyAlignment="1"/>
    <xf numFmtId="0" fontId="4" fillId="0" borderId="0" xfId="6" applyFont="1" applyFill="1" applyAlignment="1">
      <alignment vertical="center"/>
    </xf>
    <xf numFmtId="49" fontId="8" fillId="0" borderId="0" xfId="6" applyNumberFormat="1" applyFont="1" applyFill="1" applyAlignment="1">
      <alignment vertical="center"/>
    </xf>
    <xf numFmtId="0" fontId="8" fillId="0" borderId="0" xfId="6" applyFont="1" applyFill="1" applyAlignment="1">
      <alignment vertical="center"/>
    </xf>
    <xf numFmtId="0" fontId="1" fillId="0" borderId="0" xfId="6" applyFont="1" applyAlignment="1">
      <alignment vertical="center"/>
    </xf>
    <xf numFmtId="0" fontId="8" fillId="0" borderId="0" xfId="6" applyFont="1" applyAlignment="1">
      <alignment vertical="center"/>
    </xf>
    <xf numFmtId="0" fontId="1" fillId="0" borderId="0" xfId="6" applyFont="1" applyAlignment="1">
      <alignment horizontal="right" vertical="center"/>
    </xf>
    <xf numFmtId="49" fontId="4" fillId="0" borderId="0" xfId="6" applyNumberFormat="1" applyFont="1" applyFill="1" applyAlignment="1">
      <alignment horizontal="center" vertical="center"/>
    </xf>
    <xf numFmtId="0" fontId="4" fillId="0" borderId="0" xfId="6" applyFont="1" applyFill="1" applyAlignment="1">
      <alignment horizontal="center" vertical="center"/>
    </xf>
    <xf numFmtId="0" fontId="1" fillId="0" borderId="8" xfId="6" applyFont="1" applyFill="1" applyBorder="1" applyAlignment="1">
      <alignment vertical="center"/>
    </xf>
    <xf numFmtId="0" fontId="1" fillId="0" borderId="0" xfId="6" applyFont="1" applyFill="1" applyBorder="1" applyAlignment="1">
      <alignment vertical="center"/>
    </xf>
    <xf numFmtId="38" fontId="1" fillId="0" borderId="0" xfId="7" applyFont="1" applyFill="1" applyBorder="1" applyAlignment="1">
      <alignment vertical="center"/>
    </xf>
    <xf numFmtId="0" fontId="1" fillId="0" borderId="0" xfId="8" applyFont="1" applyFill="1" applyBorder="1" applyAlignment="1">
      <alignment vertical="center"/>
    </xf>
    <xf numFmtId="0" fontId="1" fillId="0" borderId="97" xfId="6" applyFont="1" applyFill="1" applyBorder="1" applyAlignment="1">
      <alignment horizontal="right" vertical="center"/>
    </xf>
    <xf numFmtId="177" fontId="9" fillId="0" borderId="21" xfId="6" applyNumberFormat="1" applyFont="1" applyFill="1" applyBorder="1" applyAlignment="1">
      <alignment horizontal="center" vertical="center"/>
    </xf>
    <xf numFmtId="0" fontId="9" fillId="0" borderId="21" xfId="6" applyFont="1" applyFill="1" applyBorder="1" applyAlignment="1">
      <alignment horizontal="center" vertical="center"/>
    </xf>
    <xf numFmtId="38" fontId="1" fillId="0" borderId="8" xfId="7" applyFont="1" applyFill="1" applyBorder="1" applyAlignment="1">
      <alignment vertical="center"/>
    </xf>
    <xf numFmtId="176" fontId="1" fillId="2" borderId="97" xfId="6" applyNumberFormat="1" applyFont="1" applyFill="1" applyBorder="1" applyAlignment="1">
      <alignment horizontal="right" vertical="center"/>
    </xf>
    <xf numFmtId="177" fontId="9" fillId="2" borderId="21" xfId="6" applyNumberFormat="1" applyFont="1" applyFill="1" applyBorder="1" applyAlignment="1">
      <alignment horizontal="center" vertical="center"/>
    </xf>
    <xf numFmtId="178" fontId="9" fillId="2" borderId="21" xfId="6" applyNumberFormat="1" applyFont="1" applyFill="1" applyBorder="1" applyAlignment="1">
      <alignment horizontal="center" vertical="center"/>
    </xf>
    <xf numFmtId="38" fontId="10" fillId="0" borderId="0" xfId="7" applyFont="1" applyFill="1" applyBorder="1" applyAlignment="1">
      <alignment vertical="center"/>
    </xf>
    <xf numFmtId="0" fontId="10" fillId="0" borderId="0" xfId="6" applyFont="1" applyFill="1" applyBorder="1" applyAlignment="1">
      <alignment vertical="center"/>
    </xf>
    <xf numFmtId="176" fontId="1" fillId="2" borderId="99" xfId="6" applyNumberFormat="1" applyFont="1" applyFill="1" applyBorder="1" applyAlignment="1">
      <alignment horizontal="right" vertical="center"/>
    </xf>
    <xf numFmtId="178" fontId="9" fillId="2" borderId="100" xfId="6" applyNumberFormat="1" applyFont="1" applyFill="1" applyBorder="1" applyAlignment="1">
      <alignment horizontal="center" vertical="center"/>
    </xf>
    <xf numFmtId="0" fontId="1" fillId="2" borderId="97" xfId="6" applyFont="1" applyFill="1" applyBorder="1" applyAlignment="1">
      <alignment horizontal="right" vertical="center"/>
    </xf>
    <xf numFmtId="0" fontId="9" fillId="2" borderId="21" xfId="6" applyFont="1" applyFill="1" applyBorder="1" applyAlignment="1">
      <alignment horizontal="center" vertical="center"/>
    </xf>
    <xf numFmtId="178" fontId="9" fillId="2" borderId="21" xfId="6" applyNumberFormat="1" applyFont="1" applyFill="1" applyBorder="1" applyAlignment="1">
      <alignment horizontal="right" vertical="center"/>
    </xf>
    <xf numFmtId="0" fontId="9" fillId="2" borderId="21" xfId="6" applyFont="1" applyFill="1" applyBorder="1" applyAlignment="1">
      <alignment horizontal="right" vertical="center"/>
    </xf>
    <xf numFmtId="0" fontId="1" fillId="0" borderId="19" xfId="6" applyFont="1" applyFill="1" applyBorder="1" applyAlignment="1">
      <alignment vertical="center"/>
    </xf>
    <xf numFmtId="0" fontId="1" fillId="0" borderId="0" xfId="6" applyFont="1" applyFill="1" applyAlignment="1">
      <alignment vertical="center"/>
    </xf>
    <xf numFmtId="0" fontId="9" fillId="0" borderId="21" xfId="6" applyFont="1" applyFill="1" applyBorder="1" applyAlignment="1">
      <alignment horizontal="right" vertical="center"/>
    </xf>
    <xf numFmtId="176" fontId="1" fillId="2" borderId="105" xfId="6" applyNumberFormat="1" applyFont="1" applyFill="1" applyBorder="1" applyAlignment="1">
      <alignment horizontal="right" vertical="center"/>
    </xf>
    <xf numFmtId="178" fontId="9" fillId="2" borderId="106" xfId="6" applyNumberFormat="1" applyFont="1" applyFill="1" applyBorder="1" applyAlignment="1">
      <alignment horizontal="center" vertical="center"/>
    </xf>
    <xf numFmtId="176" fontId="1" fillId="2" borderId="95" xfId="6" applyNumberFormat="1" applyFont="1" applyFill="1" applyBorder="1" applyAlignment="1">
      <alignment horizontal="right" vertical="center"/>
    </xf>
    <xf numFmtId="177" fontId="9" fillId="2" borderId="96" xfId="6" applyNumberFormat="1" applyFont="1" applyFill="1" applyBorder="1" applyAlignment="1">
      <alignment horizontal="center" vertical="center"/>
    </xf>
    <xf numFmtId="178" fontId="9" fillId="2" borderId="96" xfId="6" applyNumberFormat="1" applyFont="1" applyFill="1" applyBorder="1" applyAlignment="1">
      <alignment horizontal="center" vertical="center"/>
    </xf>
    <xf numFmtId="0" fontId="8" fillId="0" borderId="0" xfId="6" applyFont="1" applyFill="1" applyBorder="1" applyAlignment="1">
      <alignment vertical="center"/>
    </xf>
    <xf numFmtId="0" fontId="4" fillId="0" borderId="0" xfId="6" applyFont="1" applyAlignment="1">
      <alignment horizontal="center" vertical="center"/>
    </xf>
    <xf numFmtId="0" fontId="4" fillId="0" borderId="0" xfId="6" applyFont="1" applyAlignment="1">
      <alignment horizontal="left" vertical="center"/>
    </xf>
    <xf numFmtId="0" fontId="1" fillId="2" borderId="0" xfId="5"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8"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97" xfId="0" applyNumberFormat="1" applyFont="1" applyFill="1" applyBorder="1" applyAlignment="1">
      <alignment horizontal="right" vertical="center"/>
    </xf>
    <xf numFmtId="0" fontId="9" fillId="2" borderId="21" xfId="0" applyFont="1" applyFill="1" applyBorder="1" applyAlignment="1">
      <alignment horizontal="center" vertical="center"/>
    </xf>
    <xf numFmtId="0" fontId="4" fillId="2" borderId="0" xfId="0" applyFont="1" applyFill="1" applyBorder="1" applyAlignment="1">
      <alignment vertical="center"/>
    </xf>
    <xf numFmtId="178" fontId="9" fillId="2" borderId="2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98" xfId="1" applyFont="1" applyFill="1" applyBorder="1" applyAlignment="1">
      <alignment vertical="center"/>
    </xf>
    <xf numFmtId="38" fontId="1" fillId="2" borderId="13" xfId="1" applyFont="1" applyFill="1" applyBorder="1" applyAlignment="1">
      <alignment vertical="center"/>
    </xf>
    <xf numFmtId="0" fontId="1" fillId="2" borderId="13" xfId="0" applyFont="1" applyFill="1" applyBorder="1" applyAlignment="1">
      <alignment vertical="center"/>
    </xf>
    <xf numFmtId="176" fontId="1" fillId="2" borderId="99" xfId="0" applyNumberFormat="1" applyFont="1" applyFill="1" applyBorder="1" applyAlignment="1">
      <alignment horizontal="right" vertical="center"/>
    </xf>
    <xf numFmtId="37" fontId="9" fillId="2" borderId="100" xfId="0" applyNumberFormat="1" applyFont="1" applyFill="1" applyBorder="1" applyAlignment="1">
      <alignment horizontal="center" vertical="center"/>
    </xf>
    <xf numFmtId="38" fontId="1" fillId="2" borderId="93" xfId="1" applyFont="1" applyFill="1" applyBorder="1" applyAlignment="1">
      <alignment vertical="center"/>
    </xf>
    <xf numFmtId="38" fontId="1" fillId="2" borderId="94" xfId="1" applyFont="1" applyFill="1" applyBorder="1" applyAlignment="1">
      <alignment vertical="center"/>
    </xf>
    <xf numFmtId="0" fontId="13" fillId="2" borderId="94" xfId="0" applyFont="1" applyFill="1" applyBorder="1" applyAlignment="1">
      <alignment vertical="center"/>
    </xf>
    <xf numFmtId="176" fontId="1" fillId="2" borderId="95" xfId="0" applyNumberFormat="1" applyFont="1" applyFill="1" applyBorder="1" applyAlignment="1">
      <alignment horizontal="right" vertical="center"/>
    </xf>
    <xf numFmtId="178" fontId="9" fillId="2" borderId="96"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9" applyNumberFormat="1" applyFont="1" applyFill="1" applyAlignment="1">
      <alignment vertical="center"/>
    </xf>
    <xf numFmtId="0" fontId="12" fillId="0" borderId="0" xfId="9" applyFont="1" applyFill="1" applyBorder="1" applyAlignment="1"/>
    <xf numFmtId="0" fontId="4" fillId="0" borderId="0" xfId="9" applyFont="1" applyFill="1" applyAlignment="1">
      <alignment vertical="center"/>
    </xf>
    <xf numFmtId="0" fontId="12" fillId="0" borderId="0" xfId="9" applyFont="1" applyFill="1" applyBorder="1" applyAlignment="1">
      <alignment horizontal="center"/>
    </xf>
    <xf numFmtId="0" fontId="1" fillId="0" borderId="0" xfId="9" applyFont="1" applyFill="1" applyBorder="1" applyAlignment="1">
      <alignment horizontal="center"/>
    </xf>
    <xf numFmtId="0" fontId="1" fillId="0" borderId="0" xfId="9" applyFont="1" applyFill="1" applyBorder="1" applyAlignment="1"/>
    <xf numFmtId="0" fontId="1" fillId="0" borderId="0" xfId="9" applyFont="1" applyFill="1" applyBorder="1" applyAlignment="1">
      <alignment horizontal="right"/>
    </xf>
    <xf numFmtId="0" fontId="1" fillId="0" borderId="0" xfId="9" applyFont="1" applyFill="1" applyAlignment="1">
      <alignment vertical="center"/>
    </xf>
    <xf numFmtId="0" fontId="1" fillId="0" borderId="2" xfId="9" applyFont="1" applyFill="1" applyBorder="1" applyAlignment="1">
      <alignment vertical="center"/>
    </xf>
    <xf numFmtId="0" fontId="1" fillId="0" borderId="110" xfId="9" applyFont="1" applyFill="1" applyBorder="1" applyAlignment="1">
      <alignment vertical="center"/>
    </xf>
    <xf numFmtId="0" fontId="1" fillId="0" borderId="0" xfId="9" applyFont="1" applyFill="1" applyAlignment="1">
      <alignment horizontal="center" vertical="center"/>
    </xf>
    <xf numFmtId="38" fontId="1" fillId="0" borderId="115" xfId="7" applyFont="1" applyFill="1" applyBorder="1" applyAlignment="1">
      <alignment vertical="center"/>
    </xf>
    <xf numFmtId="38" fontId="1" fillId="0" borderId="4" xfId="7" applyFont="1" applyFill="1" applyBorder="1" applyAlignment="1">
      <alignment vertical="center"/>
    </xf>
    <xf numFmtId="0" fontId="1" fillId="0" borderId="4" xfId="9" applyFont="1" applyFill="1" applyBorder="1" applyAlignment="1">
      <alignment vertical="center"/>
    </xf>
    <xf numFmtId="176" fontId="1" fillId="0" borderId="3" xfId="9" applyNumberFormat="1" applyFont="1" applyFill="1" applyBorder="1" applyAlignment="1">
      <alignment horizontal="right" vertical="center"/>
    </xf>
    <xf numFmtId="179" fontId="9" fillId="0" borderId="4" xfId="9" applyNumberFormat="1" applyFont="1" applyFill="1" applyBorder="1" applyAlignment="1">
      <alignment horizontal="center" vertical="center"/>
    </xf>
    <xf numFmtId="176" fontId="9" fillId="0" borderId="116" xfId="9" applyNumberFormat="1" applyFont="1" applyFill="1" applyBorder="1" applyAlignment="1">
      <alignment horizontal="center" vertical="center"/>
    </xf>
    <xf numFmtId="176" fontId="1" fillId="0" borderId="4" xfId="9" applyNumberFormat="1" applyFont="1" applyFill="1" applyBorder="1" applyAlignment="1">
      <alignment horizontal="right" vertical="center"/>
    </xf>
    <xf numFmtId="176" fontId="9" fillId="0" borderId="7" xfId="9" applyNumberFormat="1" applyFont="1" applyFill="1" applyBorder="1" applyAlignment="1">
      <alignment horizontal="center" vertical="center"/>
    </xf>
    <xf numFmtId="0" fontId="1" fillId="0" borderId="0" xfId="9" applyFont="1" applyFill="1" applyBorder="1" applyAlignment="1">
      <alignment vertical="center"/>
    </xf>
    <xf numFmtId="176" fontId="1" fillId="0" borderId="97" xfId="9" applyNumberFormat="1" applyFont="1" applyFill="1" applyBorder="1" applyAlignment="1">
      <alignment horizontal="right" vertical="center"/>
    </xf>
    <xf numFmtId="179" fontId="9" fillId="0" borderId="0" xfId="9" applyNumberFormat="1" applyFont="1" applyFill="1" applyBorder="1" applyAlignment="1">
      <alignment horizontal="center" vertical="center"/>
    </xf>
    <xf numFmtId="176" fontId="9" fillId="0" borderId="19" xfId="9" applyNumberFormat="1" applyFont="1" applyFill="1" applyBorder="1" applyAlignment="1">
      <alignment horizontal="center" vertical="center"/>
    </xf>
    <xf numFmtId="176" fontId="1" fillId="0" borderId="0" xfId="9" applyNumberFormat="1" applyFont="1" applyFill="1" applyBorder="1" applyAlignment="1">
      <alignment horizontal="right" vertical="center"/>
    </xf>
    <xf numFmtId="176" fontId="9" fillId="0" borderId="15" xfId="9" applyNumberFormat="1" applyFont="1" applyFill="1" applyBorder="1" applyAlignment="1">
      <alignment horizontal="center" vertical="center"/>
    </xf>
    <xf numFmtId="0" fontId="1" fillId="0" borderId="8" xfId="9" applyFont="1" applyFill="1" applyBorder="1" applyAlignment="1">
      <alignment vertical="center"/>
    </xf>
    <xf numFmtId="176" fontId="9" fillId="0" borderId="21" xfId="9" applyNumberFormat="1" applyFont="1" applyFill="1" applyBorder="1" applyAlignment="1">
      <alignment horizontal="center" vertical="center"/>
    </xf>
    <xf numFmtId="0" fontId="1" fillId="0" borderId="8" xfId="10" applyFont="1" applyFill="1" applyBorder="1" applyAlignment="1">
      <alignment horizontal="left" vertical="center"/>
    </xf>
    <xf numFmtId="0" fontId="1" fillId="0" borderId="0" xfId="10" applyFont="1" applyFill="1" applyBorder="1" applyAlignment="1">
      <alignment horizontal="left" vertical="center"/>
    </xf>
    <xf numFmtId="38" fontId="1" fillId="0" borderId="22" xfId="7" applyFont="1" applyFill="1" applyBorder="1" applyAlignment="1">
      <alignment vertical="center"/>
    </xf>
    <xf numFmtId="0" fontId="1" fillId="0" borderId="23" xfId="10" applyFont="1" applyFill="1" applyBorder="1" applyAlignment="1">
      <alignment vertical="center"/>
    </xf>
    <xf numFmtId="0" fontId="1" fillId="0" borderId="23" xfId="9" applyFont="1" applyFill="1" applyBorder="1" applyAlignment="1">
      <alignment vertical="center"/>
    </xf>
    <xf numFmtId="176" fontId="1" fillId="0" borderId="101" xfId="9" applyNumberFormat="1" applyFont="1" applyFill="1" applyBorder="1" applyAlignment="1">
      <alignment horizontal="right" vertical="center"/>
    </xf>
    <xf numFmtId="179" fontId="9" fillId="0" borderId="23" xfId="9" applyNumberFormat="1" applyFont="1" applyFill="1" applyBorder="1" applyAlignment="1">
      <alignment horizontal="center" vertical="center"/>
    </xf>
    <xf numFmtId="176" fontId="9" fillId="0" borderId="28" xfId="9" applyNumberFormat="1" applyFont="1" applyFill="1" applyBorder="1" applyAlignment="1">
      <alignment horizontal="center" vertical="center"/>
    </xf>
    <xf numFmtId="176" fontId="1" fillId="0" borderId="23" xfId="9" applyNumberFormat="1" applyFont="1" applyFill="1" applyBorder="1" applyAlignment="1">
      <alignment horizontal="right" vertical="center"/>
    </xf>
    <xf numFmtId="176" fontId="9" fillId="0" borderId="30" xfId="9" applyNumberFormat="1" applyFont="1" applyFill="1" applyBorder="1" applyAlignment="1">
      <alignment horizontal="center" vertical="center"/>
    </xf>
    <xf numFmtId="38" fontId="1" fillId="0" borderId="98" xfId="7" applyFont="1" applyFill="1" applyBorder="1" applyAlignment="1">
      <alignment vertical="center"/>
    </xf>
    <xf numFmtId="0" fontId="1" fillId="0" borderId="13" xfId="10" applyFont="1" applyFill="1" applyBorder="1" applyAlignment="1">
      <alignment vertical="center"/>
    </xf>
    <xf numFmtId="0" fontId="1" fillId="0" borderId="123" xfId="10" applyFont="1" applyFill="1" applyBorder="1" applyAlignment="1">
      <alignment vertical="center"/>
    </xf>
    <xf numFmtId="0" fontId="1" fillId="0" borderId="13" xfId="9" applyFont="1" applyFill="1" applyBorder="1" applyAlignment="1">
      <alignment vertical="center"/>
    </xf>
    <xf numFmtId="176" fontId="1" fillId="0" borderId="99" xfId="9" applyNumberFormat="1" applyFont="1" applyFill="1" applyBorder="1" applyAlignment="1">
      <alignment horizontal="right" vertical="center"/>
    </xf>
    <xf numFmtId="179" fontId="9" fillId="0" borderId="124" xfId="9" applyNumberFormat="1" applyFont="1" applyFill="1" applyBorder="1" applyAlignment="1">
      <alignment horizontal="center" vertical="center"/>
    </xf>
    <xf numFmtId="176" fontId="1" fillId="0" borderId="13" xfId="9" applyNumberFormat="1" applyFont="1" applyFill="1" applyBorder="1" applyAlignment="1">
      <alignment horizontal="right" vertical="center"/>
    </xf>
    <xf numFmtId="176" fontId="9" fillId="0" borderId="100" xfId="9" applyNumberFormat="1" applyFont="1" applyFill="1" applyBorder="1" applyAlignment="1">
      <alignment horizontal="center" vertical="center"/>
    </xf>
    <xf numFmtId="0" fontId="1" fillId="0" borderId="0" xfId="10" applyFont="1" applyFill="1" applyBorder="1" applyAlignment="1">
      <alignment vertical="center"/>
    </xf>
    <xf numFmtId="0" fontId="1" fillId="0" borderId="23" xfId="10" applyFont="1" applyFill="1" applyBorder="1" applyAlignment="1">
      <alignment horizontal="left" vertical="center"/>
    </xf>
    <xf numFmtId="38" fontId="8" fillId="0" borderId="0" xfId="7" applyFont="1" applyFill="1" applyBorder="1" applyAlignment="1">
      <alignment vertical="center"/>
    </xf>
    <xf numFmtId="38" fontId="1" fillId="0" borderId="102" xfId="7" applyFont="1" applyFill="1" applyBorder="1" applyAlignment="1">
      <alignment vertical="center"/>
    </xf>
    <xf numFmtId="0" fontId="1" fillId="0" borderId="103" xfId="10" applyFont="1" applyFill="1" applyBorder="1" applyAlignment="1">
      <alignment vertical="center"/>
    </xf>
    <xf numFmtId="0" fontId="1" fillId="0" borderId="103" xfId="10" applyFont="1" applyFill="1" applyBorder="1" applyAlignment="1">
      <alignment horizontal="left" vertical="center"/>
    </xf>
    <xf numFmtId="0" fontId="10" fillId="0" borderId="103" xfId="10" applyFont="1" applyFill="1" applyBorder="1" applyAlignment="1">
      <alignment horizontal="left" vertical="center"/>
    </xf>
    <xf numFmtId="0" fontId="1" fillId="0" borderId="103" xfId="9" applyFont="1" applyFill="1" applyBorder="1" applyAlignment="1">
      <alignment vertical="center"/>
    </xf>
    <xf numFmtId="176" fontId="1" fillId="0" borderId="105" xfId="9" applyNumberFormat="1" applyFont="1" applyFill="1" applyBorder="1" applyAlignment="1">
      <alignment horizontal="right" vertical="center"/>
    </xf>
    <xf numFmtId="179" fontId="9" fillId="0" borderId="103" xfId="9" applyNumberFormat="1" applyFont="1" applyFill="1" applyBorder="1" applyAlignment="1">
      <alignment horizontal="center" vertical="center"/>
    </xf>
    <xf numFmtId="176" fontId="9" fillId="0" borderId="104" xfId="9" applyNumberFormat="1" applyFont="1" applyFill="1" applyBorder="1" applyAlignment="1">
      <alignment horizontal="center" vertical="center"/>
    </xf>
    <xf numFmtId="176" fontId="1" fillId="0" borderId="103" xfId="9" applyNumberFormat="1" applyFont="1" applyFill="1" applyBorder="1" applyAlignment="1">
      <alignment horizontal="right" vertical="center"/>
    </xf>
    <xf numFmtId="176" fontId="9" fillId="0" borderId="106" xfId="7" applyNumberFormat="1" applyFont="1" applyFill="1" applyBorder="1" applyAlignment="1">
      <alignment horizontal="center" vertical="center"/>
    </xf>
    <xf numFmtId="38" fontId="1" fillId="0" borderId="111" xfId="7" applyFont="1" applyFill="1" applyBorder="1" applyAlignment="1">
      <alignment vertical="center"/>
    </xf>
    <xf numFmtId="0" fontId="1" fillId="0" borderId="112" xfId="10" applyFont="1" applyFill="1" applyBorder="1" applyAlignment="1">
      <alignment vertical="center"/>
    </xf>
    <xf numFmtId="0" fontId="1" fillId="0" borderId="112" xfId="10" applyFont="1" applyFill="1" applyBorder="1" applyAlignment="1">
      <alignment horizontal="left" vertical="center"/>
    </xf>
    <xf numFmtId="0" fontId="1" fillId="0" borderId="112" xfId="9" applyFont="1" applyFill="1" applyBorder="1" applyAlignment="1">
      <alignment vertical="center"/>
    </xf>
    <xf numFmtId="176" fontId="1" fillId="0" borderId="114" xfId="9" applyNumberFormat="1" applyFont="1" applyFill="1" applyBorder="1" applyAlignment="1">
      <alignment horizontal="right" vertical="center"/>
    </xf>
    <xf numFmtId="179" fontId="9" fillId="0" borderId="112" xfId="9" applyNumberFormat="1" applyFont="1" applyFill="1" applyBorder="1" applyAlignment="1">
      <alignment horizontal="center" vertical="center"/>
    </xf>
    <xf numFmtId="176" fontId="9" fillId="0" borderId="113" xfId="9" applyNumberFormat="1" applyFont="1" applyFill="1" applyBorder="1" applyAlignment="1">
      <alignment horizontal="center" vertical="center"/>
    </xf>
    <xf numFmtId="176" fontId="1" fillId="0" borderId="112" xfId="9" applyNumberFormat="1" applyFont="1" applyFill="1" applyBorder="1" applyAlignment="1">
      <alignment horizontal="right" vertical="center"/>
    </xf>
    <xf numFmtId="176" fontId="9" fillId="0" borderId="130" xfId="7" applyNumberFormat="1" applyFont="1" applyFill="1" applyBorder="1" applyAlignment="1">
      <alignment horizontal="center" vertical="center"/>
    </xf>
    <xf numFmtId="0" fontId="1" fillId="0" borderId="2" xfId="9" applyFont="1" applyFill="1" applyBorder="1" applyAlignment="1">
      <alignment vertical="top" wrapText="1"/>
    </xf>
    <xf numFmtId="0" fontId="1" fillId="0" borderId="2" xfId="9" applyFont="1" applyFill="1" applyBorder="1" applyAlignment="1">
      <alignment vertical="top"/>
    </xf>
    <xf numFmtId="0" fontId="1" fillId="0" borderId="0" xfId="9" applyFont="1" applyFill="1" applyBorder="1" applyAlignment="1">
      <alignment vertical="top"/>
    </xf>
    <xf numFmtId="0" fontId="4" fillId="0" borderId="0" xfId="9" applyFont="1" applyAlignment="1">
      <alignment horizontal="left" vertical="center"/>
    </xf>
    <xf numFmtId="0" fontId="1" fillId="0" borderId="0" xfId="9" applyFont="1" applyAlignment="1">
      <alignment horizontal="center" vertical="center"/>
    </xf>
    <xf numFmtId="0" fontId="1" fillId="0" borderId="0" xfId="9" applyFont="1"/>
    <xf numFmtId="0" fontId="10" fillId="2" borderId="0" xfId="5" applyFont="1" applyFill="1">
      <alignment vertical="center"/>
    </xf>
    <xf numFmtId="0" fontId="16" fillId="2" borderId="0" xfId="4" applyFont="1" applyFill="1" applyAlignment="1">
      <alignment vertical="center"/>
    </xf>
    <xf numFmtId="49" fontId="8" fillId="2" borderId="0" xfId="4" applyNumberFormat="1" applyFont="1" applyFill="1" applyBorder="1" applyAlignment="1">
      <alignment vertical="center"/>
    </xf>
    <xf numFmtId="0" fontId="8" fillId="2" borderId="0" xfId="4" applyFont="1" applyFill="1" applyBorder="1" applyAlignment="1">
      <alignment vertical="center"/>
    </xf>
    <xf numFmtId="0" fontId="1" fillId="2" borderId="0" xfId="4" applyFont="1" applyFill="1" applyBorder="1" applyAlignment="1">
      <alignment vertical="center"/>
    </xf>
    <xf numFmtId="0" fontId="1" fillId="2" borderId="0" xfId="4" applyFont="1" applyFill="1" applyBorder="1" applyAlignment="1">
      <alignment horizontal="right" vertical="center"/>
    </xf>
    <xf numFmtId="49" fontId="4" fillId="2" borderId="0" xfId="4" applyNumberFormat="1" applyFont="1" applyFill="1" applyAlignment="1">
      <alignment horizontal="center" vertical="center"/>
    </xf>
    <xf numFmtId="0" fontId="4" fillId="2" borderId="0" xfId="4" applyFont="1" applyFill="1" applyAlignment="1">
      <alignment horizontal="center" vertical="center"/>
    </xf>
    <xf numFmtId="38" fontId="1" fillId="2" borderId="1" xfId="7" applyFont="1" applyFill="1" applyBorder="1" applyAlignment="1">
      <alignment vertical="center"/>
    </xf>
    <xf numFmtId="0" fontId="1" fillId="2" borderId="2" xfId="10" applyFont="1" applyFill="1" applyBorder="1" applyAlignment="1">
      <alignment vertical="center"/>
    </xf>
    <xf numFmtId="0" fontId="1" fillId="2" borderId="2" xfId="10" applyFont="1" applyFill="1" applyBorder="1" applyAlignment="1">
      <alignment horizontal="left" vertical="center"/>
    </xf>
    <xf numFmtId="0" fontId="1" fillId="2" borderId="109" xfId="4" applyFont="1" applyFill="1" applyBorder="1" applyAlignment="1">
      <alignment vertical="center"/>
    </xf>
    <xf numFmtId="0" fontId="9" fillId="2" borderId="110" xfId="4" applyFont="1" applyFill="1" applyBorder="1" applyAlignment="1">
      <alignment vertical="center"/>
    </xf>
    <xf numFmtId="38" fontId="1" fillId="2" borderId="8" xfId="7" applyFont="1" applyFill="1" applyBorder="1" applyAlignment="1">
      <alignment vertical="center"/>
    </xf>
    <xf numFmtId="0" fontId="1" fillId="2" borderId="0" xfId="10" applyFont="1" applyFill="1" applyBorder="1" applyAlignment="1">
      <alignment vertical="center"/>
    </xf>
    <xf numFmtId="0" fontId="1" fillId="2" borderId="0" xfId="10" applyFont="1" applyFill="1" applyBorder="1" applyAlignment="1">
      <alignment horizontal="left" vertical="center"/>
    </xf>
    <xf numFmtId="0" fontId="1" fillId="2" borderId="19" xfId="4" applyFont="1" applyFill="1" applyBorder="1" applyAlignment="1">
      <alignment vertical="center"/>
    </xf>
    <xf numFmtId="176" fontId="1" fillId="2" borderId="97" xfId="4" applyNumberFormat="1" applyFont="1" applyFill="1" applyBorder="1" applyAlignment="1">
      <alignment horizontal="right" vertical="center"/>
    </xf>
    <xf numFmtId="178" fontId="9" fillId="2" borderId="21" xfId="4" applyNumberFormat="1" applyFont="1" applyFill="1" applyBorder="1" applyAlignment="1">
      <alignment horizontal="center" vertical="center"/>
    </xf>
    <xf numFmtId="0" fontId="1" fillId="2" borderId="8" xfId="4" applyFont="1" applyFill="1" applyBorder="1" applyAlignment="1">
      <alignment vertical="center"/>
    </xf>
    <xf numFmtId="0" fontId="1" fillId="2" borderId="8" xfId="8" applyFont="1" applyFill="1" applyBorder="1" applyAlignment="1">
      <alignment vertical="center"/>
    </xf>
    <xf numFmtId="0" fontId="1" fillId="2" borderId="0" xfId="8" applyFont="1" applyFill="1" applyBorder="1" applyAlignment="1">
      <alignment vertical="center"/>
    </xf>
    <xf numFmtId="177" fontId="9" fillId="2" borderId="21" xfId="4" applyNumberFormat="1" applyFont="1" applyFill="1" applyBorder="1" applyAlignment="1">
      <alignment horizontal="center" vertical="center"/>
    </xf>
    <xf numFmtId="38" fontId="1" fillId="2" borderId="0" xfId="7" applyFont="1" applyFill="1" applyBorder="1" applyAlignment="1">
      <alignment vertical="center"/>
    </xf>
    <xf numFmtId="0" fontId="1" fillId="2" borderId="98" xfId="4" applyFont="1" applyFill="1" applyBorder="1" applyAlignment="1">
      <alignment vertical="center"/>
    </xf>
    <xf numFmtId="0" fontId="1" fillId="2" borderId="13" xfId="4" applyFont="1" applyFill="1" applyBorder="1" applyAlignment="1">
      <alignment vertical="center"/>
    </xf>
    <xf numFmtId="38" fontId="1" fillId="2" borderId="13" xfId="7" applyFont="1" applyFill="1" applyBorder="1" applyAlignment="1">
      <alignment vertical="center"/>
    </xf>
    <xf numFmtId="0" fontId="1" fillId="2" borderId="13" xfId="8" applyFont="1" applyFill="1" applyBorder="1" applyAlignment="1">
      <alignment vertical="center"/>
    </xf>
    <xf numFmtId="0" fontId="1" fillId="2" borderId="124" xfId="4" applyFont="1" applyFill="1" applyBorder="1" applyAlignment="1">
      <alignment vertical="center"/>
    </xf>
    <xf numFmtId="176" fontId="1" fillId="2" borderId="99" xfId="4" applyNumberFormat="1" applyFont="1" applyFill="1" applyBorder="1" applyAlignment="1">
      <alignment horizontal="right" vertical="center"/>
    </xf>
    <xf numFmtId="178" fontId="9" fillId="2" borderId="100" xfId="4" applyNumberFormat="1" applyFont="1" applyFill="1" applyBorder="1" applyAlignment="1">
      <alignment horizontal="center" vertical="center"/>
    </xf>
    <xf numFmtId="176" fontId="1" fillId="2" borderId="97" xfId="4" applyNumberFormat="1" applyFont="1" applyFill="1" applyBorder="1" applyAlignment="1">
      <alignment horizontal="center" vertical="center"/>
    </xf>
    <xf numFmtId="0" fontId="9" fillId="2" borderId="21" xfId="4" applyFont="1" applyFill="1" applyBorder="1" applyAlignment="1">
      <alignment horizontal="center" vertical="center"/>
    </xf>
    <xf numFmtId="176" fontId="1" fillId="2" borderId="101" xfId="4" applyNumberFormat="1" applyFont="1" applyFill="1" applyBorder="1" applyAlignment="1">
      <alignment horizontal="right" vertical="center"/>
    </xf>
    <xf numFmtId="176" fontId="1" fillId="2" borderId="95" xfId="4" applyNumberFormat="1" applyFont="1" applyFill="1" applyBorder="1" applyAlignment="1">
      <alignment horizontal="right" vertical="center"/>
    </xf>
    <xf numFmtId="178" fontId="9" fillId="2" borderId="96" xfId="4" applyNumberFormat="1" applyFont="1" applyFill="1" applyBorder="1" applyAlignment="1">
      <alignment horizontal="center" vertical="center"/>
    </xf>
    <xf numFmtId="0" fontId="1" fillId="2" borderId="2" xfId="4" applyFont="1" applyFill="1" applyBorder="1" applyAlignment="1">
      <alignment horizontal="left" vertical="center"/>
    </xf>
    <xf numFmtId="176" fontId="1" fillId="2" borderId="0" xfId="4" applyNumberFormat="1" applyFont="1" applyFill="1" applyBorder="1" applyAlignment="1">
      <alignment horizontal="right" vertical="center"/>
    </xf>
    <xf numFmtId="178" fontId="9" fillId="2" borderId="2" xfId="4" applyNumberFormat="1" applyFont="1" applyFill="1" applyBorder="1" applyAlignment="1">
      <alignment horizontal="center" vertical="center"/>
    </xf>
    <xf numFmtId="0" fontId="1" fillId="2" borderId="115" xfId="4" applyFont="1" applyFill="1" applyBorder="1" applyAlignment="1">
      <alignment horizontal="left" vertical="center"/>
    </xf>
    <xf numFmtId="0" fontId="1" fillId="2" borderId="4" xfId="4" applyFont="1" applyFill="1" applyBorder="1" applyAlignment="1">
      <alignment horizontal="left" vertical="center"/>
    </xf>
    <xf numFmtId="176" fontId="1" fillId="2" borderId="3" xfId="4" applyNumberFormat="1" applyFont="1" applyFill="1" applyBorder="1" applyAlignment="1">
      <alignment horizontal="right" vertical="center"/>
    </xf>
    <xf numFmtId="178" fontId="9" fillId="2" borderId="7" xfId="4" applyNumberFormat="1" applyFont="1" applyFill="1" applyBorder="1" applyAlignment="1">
      <alignment horizontal="center" vertical="center"/>
    </xf>
    <xf numFmtId="0" fontId="1" fillId="2" borderId="102" xfId="4" applyFont="1" applyFill="1" applyBorder="1" applyAlignment="1">
      <alignment horizontal="left" vertical="center"/>
    </xf>
    <xf numFmtId="0" fontId="1" fillId="2" borderId="103" xfId="4" applyFont="1" applyFill="1" applyBorder="1" applyAlignment="1">
      <alignment horizontal="left" vertical="center"/>
    </xf>
    <xf numFmtId="176" fontId="1" fillId="2" borderId="105" xfId="4" applyNumberFormat="1" applyFont="1" applyFill="1" applyBorder="1" applyAlignment="1">
      <alignment horizontal="right" vertical="center"/>
    </xf>
    <xf numFmtId="178" fontId="9" fillId="2" borderId="106" xfId="4" applyNumberFormat="1" applyFont="1" applyFill="1" applyBorder="1" applyAlignment="1">
      <alignment horizontal="center" vertical="center"/>
    </xf>
    <xf numFmtId="0" fontId="1" fillId="2" borderId="93" xfId="4" applyFont="1" applyFill="1" applyBorder="1" applyAlignment="1">
      <alignment vertical="center"/>
    </xf>
    <xf numFmtId="0" fontId="1" fillId="2" borderId="94" xfId="4" applyFont="1" applyFill="1" applyBorder="1" applyAlignment="1">
      <alignment vertical="center"/>
    </xf>
    <xf numFmtId="38" fontId="1" fillId="2" borderId="94" xfId="7" applyFont="1" applyFill="1" applyBorder="1" applyAlignment="1">
      <alignment vertical="center"/>
    </xf>
    <xf numFmtId="0" fontId="1" fillId="2" borderId="94" xfId="8" applyFont="1" applyFill="1" applyBorder="1" applyAlignment="1">
      <alignment vertical="center"/>
    </xf>
    <xf numFmtId="38" fontId="8" fillId="2" borderId="0" xfId="7" applyFont="1" applyFill="1" applyBorder="1" applyAlignment="1">
      <alignment vertical="center"/>
    </xf>
    <xf numFmtId="0" fontId="8" fillId="2" borderId="0" xfId="8" applyFont="1" applyFill="1" applyBorder="1" applyAlignment="1">
      <alignment vertical="center"/>
    </xf>
    <xf numFmtId="0" fontId="8" fillId="2" borderId="0" xfId="10" applyFont="1" applyFill="1" applyBorder="1" applyAlignment="1">
      <alignment horizontal="left" vertical="center"/>
    </xf>
    <xf numFmtId="0" fontId="4" fillId="2" borderId="0" xfId="4" applyFont="1" applyFill="1" applyBorder="1" applyAlignment="1">
      <alignment vertical="center"/>
    </xf>
    <xf numFmtId="0" fontId="4" fillId="2" borderId="0" xfId="4" applyFont="1" applyFill="1" applyAlignment="1">
      <alignment horizontal="left" vertical="center"/>
    </xf>
    <xf numFmtId="0" fontId="8" fillId="2" borderId="0" xfId="4" applyFont="1" applyFill="1" applyBorder="1" applyAlignment="1">
      <alignment horizontal="left" vertical="center"/>
    </xf>
    <xf numFmtId="0" fontId="17" fillId="0" borderId="0" xfId="0" applyFont="1">
      <alignment vertical="center"/>
    </xf>
    <xf numFmtId="176" fontId="1" fillId="0" borderId="133" xfId="2" applyNumberFormat="1" applyFont="1" applyFill="1" applyBorder="1" applyAlignment="1">
      <alignment horizontal="right"/>
    </xf>
    <xf numFmtId="176" fontId="1" fillId="0" borderId="51" xfId="2" applyNumberFormat="1" applyFont="1" applyFill="1" applyBorder="1" applyAlignment="1">
      <alignment horizontal="right"/>
    </xf>
    <xf numFmtId="176" fontId="1" fillId="0" borderId="134" xfId="2" applyNumberFormat="1" applyFont="1" applyFill="1" applyBorder="1" applyAlignment="1">
      <alignment horizontal="right"/>
    </xf>
    <xf numFmtId="0" fontId="1" fillId="0" borderId="141" xfId="2" applyFont="1" applyFill="1" applyBorder="1" applyAlignment="1">
      <alignment horizontal="center" vertical="center" wrapText="1"/>
    </xf>
    <xf numFmtId="176" fontId="1" fillId="0" borderId="142" xfId="2" applyNumberFormat="1" applyFont="1" applyFill="1" applyBorder="1" applyAlignment="1">
      <alignment horizontal="right"/>
    </xf>
    <xf numFmtId="176" fontId="1" fillId="0" borderId="143" xfId="2" applyNumberFormat="1" applyFont="1" applyFill="1" applyBorder="1" applyAlignment="1">
      <alignment horizontal="right"/>
    </xf>
    <xf numFmtId="176" fontId="1" fillId="0" borderId="144" xfId="2" applyNumberFormat="1" applyFont="1" applyFill="1" applyBorder="1" applyAlignment="1">
      <alignment horizontal="right"/>
    </xf>
    <xf numFmtId="176" fontId="1" fillId="0" borderId="145" xfId="2" applyNumberFormat="1" applyFont="1" applyFill="1" applyBorder="1" applyAlignment="1">
      <alignment horizontal="right"/>
    </xf>
    <xf numFmtId="176" fontId="1" fillId="0" borderId="147" xfId="2" applyNumberFormat="1" applyFont="1" applyFill="1" applyBorder="1" applyAlignment="1">
      <alignment horizontal="right"/>
    </xf>
    <xf numFmtId="176" fontId="1" fillId="0" borderId="148" xfId="2" applyNumberFormat="1" applyFont="1" applyFill="1" applyBorder="1" applyAlignment="1">
      <alignment horizontal="right"/>
    </xf>
    <xf numFmtId="176" fontId="1" fillId="0" borderId="149" xfId="2" applyNumberFormat="1" applyFont="1" applyFill="1" applyBorder="1" applyAlignment="1">
      <alignment horizontal="right"/>
    </xf>
    <xf numFmtId="176" fontId="1" fillId="0" borderId="150" xfId="2" applyNumberFormat="1" applyFont="1" applyFill="1" applyBorder="1" applyAlignment="1">
      <alignment horizontal="right"/>
    </xf>
    <xf numFmtId="176" fontId="1" fillId="0" borderId="151" xfId="2" applyNumberFormat="1" applyFont="1" applyFill="1" applyBorder="1" applyAlignment="1">
      <alignment horizontal="right"/>
    </xf>
    <xf numFmtId="176" fontId="1" fillId="0" borderId="152" xfId="2" applyNumberFormat="1" applyFont="1" applyFill="1" applyBorder="1" applyAlignment="1">
      <alignment horizontal="right"/>
    </xf>
    <xf numFmtId="176" fontId="1" fillId="0" borderId="153" xfId="2" applyNumberFormat="1" applyFont="1" applyFill="1" applyBorder="1" applyAlignment="1">
      <alignment horizontal="right"/>
    </xf>
    <xf numFmtId="176" fontId="1" fillId="0" borderId="154" xfId="2" applyNumberFormat="1" applyFont="1" applyFill="1" applyBorder="1" applyAlignment="1">
      <alignment horizontal="right"/>
    </xf>
    <xf numFmtId="176" fontId="1" fillId="0" borderId="155" xfId="2" applyNumberFormat="1" applyFont="1" applyFill="1" applyBorder="1" applyAlignment="1">
      <alignment horizontal="right"/>
    </xf>
    <xf numFmtId="176" fontId="1" fillId="0" borderId="132" xfId="2" applyNumberFormat="1" applyFont="1" applyFill="1" applyBorder="1" applyAlignment="1">
      <alignment horizontal="right"/>
    </xf>
    <xf numFmtId="176" fontId="1" fillId="0" borderId="156" xfId="2" applyNumberFormat="1" applyFont="1" applyFill="1" applyBorder="1" applyAlignment="1">
      <alignment horizontal="right"/>
    </xf>
    <xf numFmtId="176" fontId="1" fillId="0" borderId="157" xfId="2" applyNumberFormat="1" applyFont="1" applyFill="1" applyBorder="1" applyAlignment="1">
      <alignment horizontal="right"/>
    </xf>
    <xf numFmtId="176" fontId="1" fillId="0" borderId="158" xfId="2" applyNumberFormat="1" applyFont="1" applyFill="1" applyBorder="1" applyAlignment="1">
      <alignment horizontal="right"/>
    </xf>
    <xf numFmtId="176" fontId="1" fillId="0" borderId="159" xfId="2" applyNumberFormat="1" applyFont="1" applyFill="1" applyBorder="1" applyAlignment="1">
      <alignment horizontal="right"/>
    </xf>
    <xf numFmtId="176" fontId="1" fillId="0" borderId="160" xfId="2" applyNumberFormat="1" applyFont="1" applyFill="1" applyBorder="1" applyAlignment="1">
      <alignment horizontal="right"/>
    </xf>
    <xf numFmtId="176" fontId="1" fillId="0" borderId="161" xfId="2" applyNumberFormat="1" applyFont="1" applyFill="1" applyBorder="1" applyAlignment="1">
      <alignment horizontal="right"/>
    </xf>
    <xf numFmtId="176" fontId="1" fillId="0" borderId="162" xfId="2" applyNumberFormat="1" applyFont="1" applyFill="1" applyBorder="1" applyAlignment="1">
      <alignment horizontal="right"/>
    </xf>
    <xf numFmtId="176" fontId="1" fillId="0" borderId="163" xfId="2" applyNumberFormat="1" applyFont="1" applyFill="1" applyBorder="1" applyAlignment="1">
      <alignment horizontal="right"/>
    </xf>
    <xf numFmtId="176" fontId="1" fillId="0" borderId="164" xfId="2" applyNumberFormat="1" applyFont="1" applyFill="1" applyBorder="1" applyAlignment="1">
      <alignment horizontal="right"/>
    </xf>
    <xf numFmtId="176" fontId="1" fillId="0" borderId="165" xfId="2" applyNumberFormat="1" applyFont="1" applyFill="1" applyBorder="1" applyAlignment="1">
      <alignment horizontal="right"/>
    </xf>
    <xf numFmtId="176" fontId="1" fillId="0" borderId="166" xfId="2" applyNumberFormat="1" applyFont="1" applyFill="1" applyBorder="1" applyAlignment="1">
      <alignment horizontal="right"/>
    </xf>
    <xf numFmtId="176" fontId="1" fillId="0" borderId="167" xfId="2" applyNumberFormat="1" applyFont="1" applyFill="1" applyBorder="1" applyAlignment="1">
      <alignment horizontal="right"/>
    </xf>
    <xf numFmtId="176" fontId="1" fillId="0" borderId="168" xfId="2" applyNumberFormat="1" applyFont="1" applyFill="1" applyBorder="1" applyAlignment="1">
      <alignment horizontal="right"/>
    </xf>
    <xf numFmtId="176" fontId="1" fillId="0" borderId="169" xfId="2" applyNumberFormat="1" applyFont="1" applyFill="1" applyBorder="1" applyAlignment="1">
      <alignment horizontal="right"/>
    </xf>
    <xf numFmtId="176" fontId="1" fillId="0" borderId="170" xfId="2" applyNumberFormat="1" applyFont="1" applyFill="1" applyBorder="1" applyAlignment="1">
      <alignment horizontal="right"/>
    </xf>
    <xf numFmtId="176" fontId="1" fillId="0" borderId="171" xfId="2" applyNumberFormat="1" applyFont="1" applyFill="1" applyBorder="1" applyAlignment="1">
      <alignment horizontal="right"/>
    </xf>
    <xf numFmtId="176" fontId="1" fillId="0" borderId="172" xfId="2" applyNumberFormat="1" applyFont="1" applyFill="1" applyBorder="1" applyAlignment="1">
      <alignment horizontal="right"/>
    </xf>
    <xf numFmtId="176" fontId="4" fillId="2" borderId="0" xfId="0" applyNumberFormat="1" applyFont="1" applyFill="1" applyBorder="1" applyAlignment="1">
      <alignment vertical="center"/>
    </xf>
    <xf numFmtId="0" fontId="1" fillId="0" borderId="0" xfId="9" applyFont="1" applyFill="1" applyBorder="1" applyAlignment="1">
      <alignment horizontal="right" vertical="center"/>
    </xf>
    <xf numFmtId="176" fontId="9" fillId="0" borderId="106" xfId="9" applyNumberFormat="1" applyFont="1" applyFill="1" applyBorder="1" applyAlignment="1">
      <alignment horizontal="center" vertical="center"/>
    </xf>
    <xf numFmtId="176" fontId="9" fillId="0" borderId="130" xfId="9" applyNumberFormat="1" applyFont="1" applyFill="1" applyBorder="1" applyAlignment="1">
      <alignment horizontal="center" vertical="center"/>
    </xf>
    <xf numFmtId="176" fontId="4" fillId="0" borderId="0" xfId="9" applyNumberFormat="1" applyFont="1" applyFill="1" applyAlignment="1">
      <alignment vertical="center"/>
    </xf>
    <xf numFmtId="176" fontId="1" fillId="2" borderId="0" xfId="0" applyNumberFormat="1" applyFont="1" applyFill="1" applyBorder="1">
      <alignment vertical="center"/>
    </xf>
    <xf numFmtId="176" fontId="1" fillId="0" borderId="97" xfId="6" applyNumberFormat="1" applyFont="1" applyFill="1" applyBorder="1" applyAlignment="1">
      <alignment horizontal="right" vertical="center"/>
    </xf>
    <xf numFmtId="176" fontId="9" fillId="0" borderId="21" xfId="6" applyNumberFormat="1" applyFont="1" applyFill="1" applyBorder="1" applyAlignment="1">
      <alignment horizontal="center" vertical="center"/>
    </xf>
    <xf numFmtId="176" fontId="9" fillId="2" borderId="21" xfId="6" applyNumberFormat="1" applyFont="1" applyFill="1" applyBorder="1" applyAlignment="1">
      <alignment horizontal="center" vertical="center"/>
    </xf>
    <xf numFmtId="176" fontId="9" fillId="2" borderId="96" xfId="6" applyNumberFormat="1" applyFont="1"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0" fontId="17" fillId="0" borderId="0" xfId="3" applyFont="1" applyFill="1">
      <alignment vertical="center"/>
    </xf>
    <xf numFmtId="176" fontId="17" fillId="0" borderId="0" xfId="7" applyNumberFormat="1" applyFont="1" applyFill="1" applyAlignment="1">
      <alignment vertical="center"/>
    </xf>
    <xf numFmtId="176" fontId="17" fillId="0" borderId="0" xfId="3" applyNumberFormat="1" applyFont="1" applyFill="1">
      <alignment vertical="center"/>
    </xf>
    <xf numFmtId="0" fontId="17" fillId="0" borderId="0" xfId="3" applyFont="1" applyFill="1" applyAlignment="1">
      <alignment horizontal="right" vertical="center"/>
    </xf>
    <xf numFmtId="0" fontId="19" fillId="0" borderId="8" xfId="3" applyFont="1" applyFill="1" applyBorder="1">
      <alignment vertical="center"/>
    </xf>
    <xf numFmtId="0" fontId="17" fillId="0" borderId="0" xfId="3" applyFont="1" applyFill="1" applyBorder="1">
      <alignment vertical="center"/>
    </xf>
    <xf numFmtId="176" fontId="17" fillId="0" borderId="0" xfId="7" applyNumberFormat="1" applyFont="1" applyFill="1" applyBorder="1" applyAlignment="1">
      <alignment vertical="center"/>
    </xf>
    <xf numFmtId="176" fontId="17" fillId="0" borderId="21" xfId="3" applyNumberFormat="1" applyFont="1" applyFill="1" applyBorder="1">
      <alignment vertical="center"/>
    </xf>
    <xf numFmtId="176" fontId="19" fillId="0" borderId="8" xfId="3" applyNumberFormat="1" applyFont="1" applyFill="1" applyBorder="1">
      <alignment vertical="center"/>
    </xf>
    <xf numFmtId="176" fontId="17" fillId="0" borderId="0" xfId="3" applyNumberFormat="1" applyFont="1" applyFill="1" applyBorder="1">
      <alignment vertical="center"/>
    </xf>
    <xf numFmtId="0" fontId="17" fillId="0" borderId="2" xfId="3" applyFont="1" applyFill="1" applyBorder="1">
      <alignment vertical="center"/>
    </xf>
    <xf numFmtId="0" fontId="17" fillId="0" borderId="21" xfId="3" applyFont="1" applyFill="1" applyBorder="1">
      <alignment vertical="center"/>
    </xf>
    <xf numFmtId="0" fontId="17" fillId="0" borderId="8" xfId="3" applyFont="1" applyFill="1" applyBorder="1">
      <alignment vertical="center"/>
    </xf>
    <xf numFmtId="176" fontId="17" fillId="0" borderId="8" xfId="3" applyNumberFormat="1" applyFont="1" applyFill="1" applyBorder="1">
      <alignment vertical="center"/>
    </xf>
    <xf numFmtId="176" fontId="17" fillId="0" borderId="23" xfId="7" applyNumberFormat="1" applyFont="1" applyFill="1" applyBorder="1" applyAlignment="1" applyProtection="1">
      <alignment vertical="center"/>
      <protection locked="0"/>
    </xf>
    <xf numFmtId="176" fontId="17" fillId="0" borderId="23" xfId="7" applyNumberFormat="1" applyFont="1" applyFill="1" applyBorder="1" applyAlignment="1">
      <alignment vertical="center"/>
    </xf>
    <xf numFmtId="176" fontId="17" fillId="0" borderId="131" xfId="7" applyNumberFormat="1" applyFont="1" applyFill="1" applyBorder="1" applyAlignment="1">
      <alignment vertical="center"/>
    </xf>
    <xf numFmtId="176" fontId="17" fillId="0" borderId="13" xfId="7" applyNumberFormat="1" applyFont="1" applyFill="1" applyBorder="1" applyAlignment="1">
      <alignment vertical="center"/>
    </xf>
    <xf numFmtId="176" fontId="20" fillId="0" borderId="0" xfId="3" applyNumberFormat="1" applyFont="1" applyFill="1">
      <alignment vertical="center"/>
    </xf>
    <xf numFmtId="176" fontId="17" fillId="0" borderId="112" xfId="7" applyNumberFormat="1" applyFont="1" applyFill="1" applyBorder="1" applyAlignment="1">
      <alignment vertical="center"/>
    </xf>
    <xf numFmtId="176" fontId="17" fillId="0" borderId="0" xfId="7" applyNumberFormat="1" applyFont="1" applyFill="1" applyBorder="1" applyAlignment="1" applyProtection="1">
      <alignment vertical="center"/>
      <protection locked="0"/>
    </xf>
    <xf numFmtId="176" fontId="17" fillId="0" borderId="13" xfId="7" applyNumberFormat="1" applyFont="1" applyFill="1" applyBorder="1" applyAlignment="1" applyProtection="1">
      <alignment vertical="center"/>
      <protection locked="0"/>
    </xf>
    <xf numFmtId="176" fontId="17" fillId="0" borderId="0" xfId="7" applyNumberFormat="1" applyFont="1" applyFill="1" applyBorder="1" applyAlignment="1">
      <alignment vertical="center" shrinkToFit="1"/>
    </xf>
    <xf numFmtId="176" fontId="19" fillId="0" borderId="0" xfId="3" applyNumberFormat="1" applyFont="1" applyFill="1" applyBorder="1">
      <alignment vertical="center"/>
    </xf>
    <xf numFmtId="0" fontId="17" fillId="0" borderId="0" xfId="3" applyFont="1" applyFill="1" applyBorder="1" applyAlignment="1">
      <alignment horizontal="right" vertical="center"/>
    </xf>
    <xf numFmtId="176" fontId="17" fillId="3" borderId="112" xfId="7" applyNumberFormat="1" applyFont="1" applyFill="1" applyBorder="1" applyAlignment="1">
      <alignment vertical="center"/>
    </xf>
    <xf numFmtId="176" fontId="17" fillId="0" borderId="112" xfId="3" applyNumberFormat="1" applyFont="1" applyFill="1" applyBorder="1">
      <alignment vertical="center"/>
    </xf>
    <xf numFmtId="0" fontId="17" fillId="0" borderId="111" xfId="3" applyFont="1" applyFill="1" applyBorder="1">
      <alignment vertical="center"/>
    </xf>
    <xf numFmtId="0" fontId="21" fillId="0" borderId="112" xfId="3" applyFont="1" applyFill="1" applyBorder="1">
      <alignment vertical="center"/>
    </xf>
    <xf numFmtId="0" fontId="17" fillId="0" borderId="112" xfId="3" applyFont="1" applyFill="1" applyBorder="1">
      <alignment vertical="center"/>
    </xf>
    <xf numFmtId="176" fontId="22" fillId="0" borderId="112" xfId="7" applyNumberFormat="1" applyFont="1" applyFill="1" applyBorder="1" applyAlignment="1">
      <alignment vertical="center"/>
    </xf>
    <xf numFmtId="176" fontId="17" fillId="0" borderId="130" xfId="3" applyNumberFormat="1" applyFont="1" applyFill="1" applyBorder="1">
      <alignment vertical="center"/>
    </xf>
    <xf numFmtId="176" fontId="17" fillId="0" borderId="111" xfId="3" applyNumberFormat="1" applyFont="1" applyFill="1" applyBorder="1">
      <alignment vertical="center"/>
    </xf>
    <xf numFmtId="0" fontId="17" fillId="0" borderId="130" xfId="3" applyFont="1" applyFill="1" applyBorder="1">
      <alignment vertical="center"/>
    </xf>
    <xf numFmtId="176" fontId="17" fillId="0" borderId="2" xfId="7" applyNumberFormat="1" applyFont="1" applyFill="1" applyBorder="1" applyAlignment="1">
      <alignment vertical="center"/>
    </xf>
    <xf numFmtId="176" fontId="9" fillId="2" borderId="100" xfId="6" applyNumberFormat="1" applyFont="1" applyFill="1" applyBorder="1" applyAlignment="1">
      <alignment horizontal="center" vertical="center"/>
    </xf>
    <xf numFmtId="176" fontId="9" fillId="2" borderId="21" xfId="6" applyNumberFormat="1" applyFont="1" applyFill="1" applyBorder="1" applyAlignment="1">
      <alignment horizontal="right" vertical="center"/>
    </xf>
    <xf numFmtId="176" fontId="9" fillId="0" borderId="21" xfId="6" applyNumberFormat="1" applyFont="1" applyFill="1" applyBorder="1" applyAlignment="1">
      <alignment horizontal="right" vertical="center"/>
    </xf>
    <xf numFmtId="176" fontId="9" fillId="2" borderId="106" xfId="6" applyNumberFormat="1" applyFont="1" applyFill="1" applyBorder="1" applyAlignment="1">
      <alignment horizontal="center" vertical="center"/>
    </xf>
    <xf numFmtId="176" fontId="1" fillId="2" borderId="0" xfId="0" applyNumberFormat="1" applyFont="1" applyFill="1">
      <alignment vertical="center"/>
    </xf>
    <xf numFmtId="38" fontId="1" fillId="0" borderId="0" xfId="7" applyFont="1" applyFill="1" applyBorder="1" applyAlignment="1">
      <alignment horizontal="center" vertical="center"/>
    </xf>
    <xf numFmtId="0" fontId="1" fillId="2" borderId="13" xfId="4" applyFont="1" applyFill="1" applyBorder="1" applyAlignment="1">
      <alignment horizontal="left" vertical="center"/>
    </xf>
    <xf numFmtId="0" fontId="1" fillId="2" borderId="0" xfId="4" applyFont="1" applyFill="1" applyBorder="1" applyAlignment="1">
      <alignment horizontal="left" vertical="center"/>
    </xf>
    <xf numFmtId="0" fontId="1" fillId="2" borderId="2" xfId="4" applyFont="1" applyFill="1" applyBorder="1" applyAlignment="1">
      <alignment vertical="center"/>
    </xf>
    <xf numFmtId="0" fontId="1" fillId="2" borderId="108" xfId="4" applyFont="1" applyFill="1" applyBorder="1" applyAlignment="1">
      <alignment vertical="center"/>
    </xf>
    <xf numFmtId="0" fontId="1" fillId="2" borderId="22" xfId="4" applyFont="1" applyFill="1" applyBorder="1" applyAlignment="1">
      <alignment horizontal="left" vertical="center"/>
    </xf>
    <xf numFmtId="0" fontId="1" fillId="2" borderId="23" xfId="4" applyFont="1" applyFill="1" applyBorder="1" applyAlignment="1">
      <alignment horizontal="left" vertical="center"/>
    </xf>
    <xf numFmtId="0" fontId="1" fillId="0" borderId="29" xfId="2" applyFont="1" applyFill="1" applyBorder="1" applyAlignment="1">
      <alignment horizontal="center" vertical="center" wrapText="1"/>
    </xf>
    <xf numFmtId="0" fontId="1" fillId="0" borderId="24" xfId="2" applyFont="1" applyFill="1" applyBorder="1" applyAlignment="1">
      <alignment horizontal="center" vertical="center" wrapText="1"/>
    </xf>
    <xf numFmtId="0" fontId="1" fillId="0" borderId="2" xfId="2" applyFont="1" applyFill="1" applyBorder="1" applyAlignment="1">
      <alignment horizontal="center" vertical="center"/>
    </xf>
    <xf numFmtId="0" fontId="1" fillId="0" borderId="0" xfId="2" applyFont="1" applyFill="1" applyBorder="1" applyAlignment="1">
      <alignment horizontal="center" vertical="center"/>
    </xf>
    <xf numFmtId="0" fontId="1" fillId="0" borderId="23" xfId="2" applyFont="1" applyFill="1" applyBorder="1" applyAlignment="1">
      <alignment horizontal="center" vertical="center"/>
    </xf>
    <xf numFmtId="0" fontId="1" fillId="0" borderId="25" xfId="2" applyFont="1" applyFill="1" applyBorder="1" applyAlignment="1">
      <alignment horizontal="center" vertical="center" wrapText="1"/>
    </xf>
    <xf numFmtId="0" fontId="1" fillId="2" borderId="2" xfId="2" applyFont="1" applyFill="1" applyBorder="1" applyAlignment="1">
      <alignment horizontal="center" vertical="center"/>
    </xf>
    <xf numFmtId="0" fontId="1" fillId="2" borderId="0" xfId="2" applyFont="1" applyFill="1" applyBorder="1" applyAlignment="1">
      <alignment horizontal="center" vertical="center"/>
    </xf>
    <xf numFmtId="0" fontId="1" fillId="2" borderId="23" xfId="2" applyFont="1" applyFill="1" applyBorder="1" applyAlignment="1">
      <alignment horizontal="center" vertical="center"/>
    </xf>
    <xf numFmtId="176" fontId="17" fillId="0" borderId="13" xfId="7" applyNumberFormat="1" applyFont="1" applyFill="1" applyBorder="1" applyAlignment="1" applyProtection="1">
      <alignment vertical="center"/>
      <protection locked="0"/>
    </xf>
    <xf numFmtId="176" fontId="17" fillId="0" borderId="0" xfId="7" applyNumberFormat="1" applyFont="1" applyFill="1" applyBorder="1" applyAlignment="1">
      <alignment vertical="center" shrinkToFit="1"/>
    </xf>
    <xf numFmtId="0" fontId="0" fillId="0" borderId="0" xfId="0" applyBorder="1" applyAlignment="1">
      <alignment vertical="center"/>
    </xf>
    <xf numFmtId="0" fontId="18" fillId="0" borderId="0" xfId="3" applyFont="1" applyFill="1" applyAlignment="1">
      <alignment horizontal="center" vertical="center"/>
    </xf>
    <xf numFmtId="0" fontId="17" fillId="0" borderId="0" xfId="3" applyFont="1" applyFill="1" applyAlignment="1">
      <alignment horizontal="center" vertical="center"/>
    </xf>
    <xf numFmtId="0" fontId="17" fillId="0" borderId="93" xfId="3" applyFont="1" applyFill="1" applyBorder="1" applyAlignment="1">
      <alignment horizontal="center" vertical="center"/>
    </xf>
    <xf numFmtId="0" fontId="17" fillId="0" borderId="94" xfId="3" applyFont="1" applyFill="1" applyBorder="1" applyAlignment="1">
      <alignment horizontal="center" vertical="center"/>
    </xf>
    <xf numFmtId="0" fontId="17" fillId="0" borderId="96" xfId="3" applyFont="1" applyFill="1" applyBorder="1" applyAlignment="1">
      <alignment horizontal="center" vertical="center"/>
    </xf>
    <xf numFmtId="176" fontId="17" fillId="0" borderId="23" xfId="7" applyNumberFormat="1" applyFont="1" applyFill="1" applyBorder="1" applyAlignment="1">
      <alignment vertical="center"/>
    </xf>
    <xf numFmtId="176" fontId="17" fillId="0" borderId="13" xfId="7" applyNumberFormat="1" applyFont="1" applyFill="1" applyBorder="1" applyAlignment="1">
      <alignment vertical="center"/>
    </xf>
    <xf numFmtId="0" fontId="6" fillId="0" borderId="0" xfId="6" applyFont="1" applyFill="1" applyBorder="1" applyAlignment="1">
      <alignment horizontal="center"/>
    </xf>
    <xf numFmtId="0" fontId="7" fillId="0" borderId="0" xfId="6" applyFont="1" applyAlignment="1">
      <alignment horizontal="center" vertical="center"/>
    </xf>
    <xf numFmtId="0" fontId="1" fillId="0" borderId="93" xfId="6" applyFont="1" applyFill="1" applyBorder="1" applyAlignment="1">
      <alignment horizontal="center" vertical="center"/>
    </xf>
    <xf numFmtId="0" fontId="1" fillId="0" borderId="94" xfId="6" applyFont="1" applyFill="1" applyBorder="1" applyAlignment="1">
      <alignment horizontal="center" vertical="center"/>
    </xf>
    <xf numFmtId="0" fontId="1" fillId="0" borderId="94" xfId="6" applyFont="1" applyFill="1" applyBorder="1" applyAlignment="1">
      <alignment vertical="center"/>
    </xf>
    <xf numFmtId="0" fontId="1" fillId="0" borderId="95" xfId="6" applyFont="1" applyFill="1" applyBorder="1" applyAlignment="1">
      <alignment horizontal="center" vertical="center"/>
    </xf>
    <xf numFmtId="0" fontId="1" fillId="0" borderId="96" xfId="6" applyFont="1" applyFill="1" applyBorder="1" applyAlignment="1">
      <alignment horizontal="center" vertical="center"/>
    </xf>
    <xf numFmtId="38" fontId="1" fillId="0" borderId="98" xfId="7" applyFont="1" applyFill="1" applyBorder="1" applyAlignment="1">
      <alignment horizontal="center" vertical="center"/>
    </xf>
    <xf numFmtId="38" fontId="1" fillId="0" borderId="13" xfId="7" applyFont="1" applyFill="1" applyBorder="1" applyAlignment="1">
      <alignment horizontal="center" vertical="center"/>
    </xf>
    <xf numFmtId="38" fontId="1" fillId="0" borderId="8" xfId="7" applyFont="1" applyFill="1" applyBorder="1" applyAlignment="1">
      <alignment horizontal="center" vertical="center"/>
    </xf>
    <xf numFmtId="38" fontId="1" fillId="0" borderId="0" xfId="7" applyFont="1" applyFill="1" applyBorder="1" applyAlignment="1">
      <alignment horizontal="center" vertical="center"/>
    </xf>
    <xf numFmtId="0" fontId="1" fillId="0" borderId="102" xfId="6" applyFont="1" applyFill="1" applyBorder="1" applyAlignment="1">
      <alignment horizontal="center" vertical="center"/>
    </xf>
    <xf numFmtId="0" fontId="1" fillId="0" borderId="103" xfId="6" applyFont="1" applyFill="1" applyBorder="1" applyAlignment="1">
      <alignment horizontal="center" vertical="center"/>
    </xf>
    <xf numFmtId="0" fontId="1" fillId="0" borderId="104" xfId="6" applyFont="1" applyFill="1" applyBorder="1" applyAlignment="1">
      <alignment horizontal="center" vertical="center"/>
    </xf>
    <xf numFmtId="38" fontId="1" fillId="0" borderId="93" xfId="7" applyFont="1" applyFill="1" applyBorder="1" applyAlignment="1">
      <alignment horizontal="center" vertical="center"/>
    </xf>
    <xf numFmtId="38" fontId="1" fillId="0" borderId="94" xfId="7" applyFont="1" applyFill="1" applyBorder="1" applyAlignment="1">
      <alignment horizontal="center" vertical="center"/>
    </xf>
    <xf numFmtId="38" fontId="1" fillId="0" borderId="107" xfId="7" applyFont="1" applyFill="1" applyBorder="1" applyAlignment="1">
      <alignment horizontal="center" vertical="center"/>
    </xf>
    <xf numFmtId="0" fontId="1" fillId="0" borderId="107" xfId="6"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5" xfId="0" applyFont="1" applyFill="1" applyBorder="1" applyAlignment="1">
      <alignment horizontal="center"/>
    </xf>
    <xf numFmtId="0" fontId="4" fillId="2" borderId="96" xfId="0" applyFont="1" applyFill="1" applyBorder="1" applyAlignment="1">
      <alignment horizontal="center"/>
    </xf>
    <xf numFmtId="0" fontId="6" fillId="0" borderId="0" xfId="9" applyFont="1" applyFill="1" applyBorder="1" applyAlignment="1">
      <alignment horizontal="center"/>
    </xf>
    <xf numFmtId="0" fontId="7" fillId="0" borderId="0" xfId="9" applyFont="1" applyFill="1" applyBorder="1" applyAlignment="1">
      <alignment horizontal="center"/>
    </xf>
    <xf numFmtId="0" fontId="1" fillId="0" borderId="1" xfId="9" applyFont="1" applyFill="1" applyBorder="1" applyAlignment="1">
      <alignment horizontal="center" vertical="center"/>
    </xf>
    <xf numFmtId="0" fontId="1" fillId="0" borderId="2" xfId="9" applyFont="1" applyFill="1" applyBorder="1" applyAlignment="1">
      <alignment horizontal="center" vertical="center"/>
    </xf>
    <xf numFmtId="0" fontId="1" fillId="0" borderId="108" xfId="9" applyFont="1" applyFill="1" applyBorder="1" applyAlignment="1">
      <alignment horizontal="center" vertical="center"/>
    </xf>
    <xf numFmtId="0" fontId="1" fillId="0" borderId="111" xfId="9" applyFont="1" applyFill="1" applyBorder="1" applyAlignment="1">
      <alignment horizontal="center" vertical="center"/>
    </xf>
    <xf numFmtId="0" fontId="1" fillId="0" borderId="112" xfId="9" applyFont="1" applyFill="1" applyBorder="1" applyAlignment="1">
      <alignment horizontal="center" vertical="center"/>
    </xf>
    <xf numFmtId="0" fontId="1" fillId="0" borderId="113" xfId="9" applyFont="1" applyFill="1" applyBorder="1" applyAlignment="1">
      <alignment horizontal="center" vertical="center"/>
    </xf>
    <xf numFmtId="0" fontId="1" fillId="0" borderId="109" xfId="9" applyFont="1" applyFill="1" applyBorder="1" applyAlignment="1">
      <alignment horizontal="center" vertical="center"/>
    </xf>
    <xf numFmtId="0" fontId="1" fillId="0" borderId="114" xfId="9" applyFont="1" applyFill="1" applyBorder="1" applyAlignment="1">
      <alignment horizontal="center" vertical="center"/>
    </xf>
    <xf numFmtId="0" fontId="1" fillId="0" borderId="105" xfId="9" applyFont="1" applyFill="1" applyBorder="1" applyAlignment="1">
      <alignment horizontal="center" vertical="center" wrapText="1"/>
    </xf>
    <xf numFmtId="0" fontId="1" fillId="0" borderId="104" xfId="9" applyFont="1" applyBorder="1" applyAlignment="1">
      <alignment horizontal="center" vertical="center" wrapText="1"/>
    </xf>
    <xf numFmtId="0" fontId="1" fillId="0" borderId="106" xfId="9" applyFont="1" applyBorder="1" applyAlignment="1">
      <alignment horizontal="center" vertical="center" wrapText="1"/>
    </xf>
    <xf numFmtId="0" fontId="1" fillId="0" borderId="103" xfId="9" applyFont="1" applyFill="1" applyBorder="1" applyAlignment="1">
      <alignment horizontal="center" vertical="center" wrapText="1"/>
    </xf>
    <xf numFmtId="0" fontId="1" fillId="0" borderId="106" xfId="9" applyFont="1" applyFill="1" applyBorder="1" applyAlignment="1">
      <alignment horizontal="center" vertical="center" wrapText="1"/>
    </xf>
    <xf numFmtId="176" fontId="1" fillId="0" borderId="119" xfId="9" applyNumberFormat="1" applyFont="1" applyFill="1" applyBorder="1" applyAlignment="1">
      <alignment horizontal="right" vertical="center"/>
    </xf>
    <xf numFmtId="176" fontId="1" fillId="0" borderId="120" xfId="9" applyNumberFormat="1" applyFont="1" applyFill="1" applyBorder="1" applyAlignment="1">
      <alignment horizontal="right" vertical="center"/>
    </xf>
    <xf numFmtId="176" fontId="1" fillId="0" borderId="174" xfId="9" applyNumberFormat="1" applyFont="1" applyFill="1" applyBorder="1" applyAlignment="1">
      <alignment horizontal="center" vertical="center"/>
    </xf>
    <xf numFmtId="176" fontId="1" fillId="0" borderId="128" xfId="9" applyNumberFormat="1" applyFont="1" applyFill="1" applyBorder="1" applyAlignment="1">
      <alignment horizontal="center" vertical="center"/>
    </xf>
    <xf numFmtId="179" fontId="1" fillId="0" borderId="117" xfId="9" applyNumberFormat="1" applyFont="1" applyFill="1" applyBorder="1" applyAlignment="1">
      <alignment horizontal="right" vertical="center"/>
    </xf>
    <xf numFmtId="0" fontId="1" fillId="0" borderId="118" xfId="9" applyFont="1" applyBorder="1" applyAlignment="1">
      <alignment horizontal="right" vertical="center"/>
    </xf>
    <xf numFmtId="179" fontId="1" fillId="0" borderId="119" xfId="9" applyNumberFormat="1" applyFont="1" applyFill="1" applyBorder="1" applyAlignment="1">
      <alignment horizontal="center" vertical="center"/>
    </xf>
    <xf numFmtId="179" fontId="1" fillId="0" borderId="120" xfId="9" applyNumberFormat="1" applyFont="1" applyFill="1" applyBorder="1" applyAlignment="1">
      <alignment horizontal="center" vertical="center"/>
    </xf>
    <xf numFmtId="179" fontId="1" fillId="0" borderId="121" xfId="9" applyNumberFormat="1" applyFont="1" applyFill="1" applyBorder="1" applyAlignment="1">
      <alignment horizontal="center" vertical="center"/>
    </xf>
    <xf numFmtId="179" fontId="1" fillId="0" borderId="122" xfId="9" applyNumberFormat="1" applyFont="1" applyFill="1" applyBorder="1" applyAlignment="1">
      <alignment horizontal="center" vertical="center"/>
    </xf>
    <xf numFmtId="179" fontId="1" fillId="0" borderId="125" xfId="9" applyNumberFormat="1" applyFont="1" applyFill="1" applyBorder="1" applyAlignment="1">
      <alignment horizontal="center" vertical="center"/>
    </xf>
    <xf numFmtId="179" fontId="1" fillId="0" borderId="126" xfId="9" applyNumberFormat="1" applyFont="1" applyFill="1" applyBorder="1" applyAlignment="1">
      <alignment horizontal="center" vertical="center"/>
    </xf>
    <xf numFmtId="176" fontId="1" fillId="0" borderId="173" xfId="9" applyNumberFormat="1" applyFont="1" applyFill="1" applyBorder="1" applyAlignment="1">
      <alignment horizontal="center" vertical="center"/>
    </xf>
    <xf numFmtId="176" fontId="1" fillId="0" borderId="127" xfId="9" applyNumberFormat="1" applyFont="1" applyFill="1" applyBorder="1" applyAlignment="1">
      <alignment horizontal="center" vertical="center"/>
    </xf>
    <xf numFmtId="176" fontId="1" fillId="0" borderId="175" xfId="9" applyNumberFormat="1" applyFont="1" applyFill="1" applyBorder="1" applyAlignment="1">
      <alignment horizontal="center" vertical="center"/>
    </xf>
    <xf numFmtId="176" fontId="1" fillId="0" borderId="129" xfId="9" applyNumberFormat="1" applyFont="1" applyFill="1" applyBorder="1" applyAlignment="1">
      <alignment horizontal="center" vertical="center"/>
    </xf>
    <xf numFmtId="179" fontId="1" fillId="0" borderId="128" xfId="9" applyNumberFormat="1" applyFont="1" applyFill="1" applyBorder="1" applyAlignment="1">
      <alignment horizontal="center" vertical="center"/>
    </xf>
    <xf numFmtId="179" fontId="1" fillId="0" borderId="174" xfId="9" applyNumberFormat="1" applyFont="1" applyFill="1" applyBorder="1" applyAlignment="1">
      <alignment horizontal="center" vertical="center"/>
    </xf>
    <xf numFmtId="0" fontId="1" fillId="2" borderId="98" xfId="4" applyFont="1" applyFill="1" applyBorder="1" applyAlignment="1">
      <alignment horizontal="left" vertical="center"/>
    </xf>
    <xf numFmtId="0" fontId="1" fillId="2" borderId="13" xfId="4" applyFont="1" applyFill="1" applyBorder="1" applyAlignment="1">
      <alignment horizontal="left" vertical="center"/>
    </xf>
    <xf numFmtId="0" fontId="1" fillId="2" borderId="124" xfId="4" applyFont="1" applyFill="1" applyBorder="1" applyAlignment="1">
      <alignment horizontal="left" vertical="center"/>
    </xf>
    <xf numFmtId="0" fontId="1" fillId="2" borderId="8" xfId="4" applyFont="1" applyFill="1" applyBorder="1" applyAlignment="1">
      <alignment horizontal="left" vertical="center"/>
    </xf>
    <xf numFmtId="0" fontId="1" fillId="2" borderId="0" xfId="4" applyFont="1" applyFill="1" applyBorder="1" applyAlignment="1">
      <alignment horizontal="left" vertical="center"/>
    </xf>
    <xf numFmtId="0" fontId="1" fillId="2" borderId="19" xfId="4" applyFont="1" applyFill="1" applyBorder="1" applyAlignment="1">
      <alignment horizontal="left" vertical="center"/>
    </xf>
    <xf numFmtId="0" fontId="1" fillId="2" borderId="93" xfId="4" applyFont="1" applyFill="1" applyBorder="1" applyAlignment="1">
      <alignment horizontal="left" vertical="center"/>
    </xf>
    <xf numFmtId="0" fontId="1" fillId="2" borderId="94" xfId="4" applyFont="1" applyFill="1" applyBorder="1" applyAlignment="1">
      <alignment horizontal="left" vertical="center"/>
    </xf>
    <xf numFmtId="0" fontId="1" fillId="2" borderId="107" xfId="4" applyFont="1" applyFill="1" applyBorder="1" applyAlignment="1">
      <alignment horizontal="left" vertical="center"/>
    </xf>
    <xf numFmtId="0" fontId="6" fillId="2" borderId="0" xfId="4" applyFont="1" applyFill="1" applyAlignment="1">
      <alignment horizontal="center" vertical="center"/>
    </xf>
    <xf numFmtId="0" fontId="7" fillId="2" borderId="0" xfId="4" applyFont="1" applyFill="1" applyBorder="1" applyAlignment="1">
      <alignment horizontal="center" vertical="center"/>
    </xf>
    <xf numFmtId="0" fontId="1" fillId="2" borderId="1" xfId="4" applyFont="1" applyFill="1" applyBorder="1" applyAlignment="1">
      <alignment horizontal="center" vertical="center"/>
    </xf>
    <xf numFmtId="0" fontId="1" fillId="2" borderId="2" xfId="4" applyFont="1" applyFill="1" applyBorder="1" applyAlignment="1">
      <alignment horizontal="center" vertical="center"/>
    </xf>
    <xf numFmtId="0" fontId="1" fillId="2" borderId="2" xfId="4" applyFont="1" applyFill="1" applyBorder="1" applyAlignment="1">
      <alignment vertical="center"/>
    </xf>
    <xf numFmtId="0" fontId="1" fillId="2" borderId="108" xfId="4" applyFont="1" applyFill="1" applyBorder="1" applyAlignment="1">
      <alignment vertical="center"/>
    </xf>
    <xf numFmtId="0" fontId="1" fillId="2" borderId="111" xfId="4" applyFont="1" applyFill="1" applyBorder="1" applyAlignment="1">
      <alignment vertical="center"/>
    </xf>
    <xf numFmtId="0" fontId="1" fillId="2" borderId="112" xfId="4" applyFont="1" applyFill="1" applyBorder="1" applyAlignment="1">
      <alignment vertical="center"/>
    </xf>
    <xf numFmtId="0" fontId="1" fillId="2" borderId="113" xfId="4" applyFont="1" applyFill="1" applyBorder="1" applyAlignment="1">
      <alignment vertical="center"/>
    </xf>
    <xf numFmtId="0" fontId="1" fillId="2" borderId="109" xfId="4" applyFont="1" applyFill="1" applyBorder="1" applyAlignment="1">
      <alignment horizontal="center" vertical="center"/>
    </xf>
    <xf numFmtId="0" fontId="1" fillId="2" borderId="110" xfId="4" applyFont="1" applyFill="1" applyBorder="1" applyAlignment="1">
      <alignment horizontal="center" vertical="center"/>
    </xf>
    <xf numFmtId="0" fontId="1" fillId="2" borderId="114" xfId="4" applyFont="1" applyFill="1" applyBorder="1" applyAlignment="1">
      <alignment horizontal="center" vertical="center"/>
    </xf>
    <xf numFmtId="0" fontId="1" fillId="2" borderId="130" xfId="4" applyFont="1" applyFill="1" applyBorder="1" applyAlignment="1">
      <alignment horizontal="center" vertical="center"/>
    </xf>
    <xf numFmtId="0" fontId="1" fillId="2" borderId="22" xfId="4" applyFont="1" applyFill="1" applyBorder="1" applyAlignment="1">
      <alignment horizontal="left" vertical="center"/>
    </xf>
    <xf numFmtId="0" fontId="1" fillId="2" borderId="23" xfId="4" applyFont="1" applyFill="1" applyBorder="1" applyAlignment="1">
      <alignment horizontal="left" vertical="center"/>
    </xf>
    <xf numFmtId="0" fontId="1" fillId="2" borderId="28" xfId="4" applyFont="1" applyFill="1" applyBorder="1" applyAlignment="1">
      <alignment horizontal="left" vertical="center"/>
    </xf>
    <xf numFmtId="0" fontId="1" fillId="0" borderId="0" xfId="0" applyFont="1" applyBorder="1" applyAlignment="1">
      <alignment vertical="center"/>
    </xf>
    <xf numFmtId="0" fontId="1" fillId="0" borderId="1" xfId="2" applyFont="1" applyFill="1" applyBorder="1" applyAlignment="1">
      <alignment horizontal="center" vertical="center"/>
    </xf>
    <xf numFmtId="0" fontId="1" fillId="0" borderId="2" xfId="2" applyFont="1" applyFill="1" applyBorder="1" applyAlignment="1">
      <alignment horizontal="center" vertical="center"/>
    </xf>
    <xf numFmtId="0" fontId="1" fillId="0" borderId="8" xfId="2" applyFont="1" applyFill="1" applyBorder="1" applyAlignment="1">
      <alignment horizontal="center" vertical="center"/>
    </xf>
    <xf numFmtId="0" fontId="1" fillId="0" borderId="0" xfId="2" applyFont="1" applyFill="1" applyBorder="1" applyAlignment="1">
      <alignment horizontal="center" vertical="center"/>
    </xf>
    <xf numFmtId="0" fontId="1" fillId="0" borderId="22" xfId="2" applyFont="1" applyFill="1" applyBorder="1" applyAlignment="1">
      <alignment horizontal="center" vertical="center"/>
    </xf>
    <xf numFmtId="0" fontId="1" fillId="0" borderId="23" xfId="2" applyFont="1" applyFill="1" applyBorder="1" applyAlignment="1">
      <alignment horizontal="center" vertic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5"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9" xfId="2" applyFont="1" applyFill="1" applyBorder="1" applyAlignment="1">
      <alignment horizontal="center" vertical="center" wrapText="1"/>
    </xf>
    <xf numFmtId="0" fontId="1" fillId="0" borderId="16" xfId="2" applyFont="1" applyFill="1" applyBorder="1" applyAlignment="1">
      <alignment horizontal="center" vertical="center" wrapText="1"/>
    </xf>
    <xf numFmtId="0" fontId="1" fillId="0" borderId="24" xfId="2" applyFont="1" applyFill="1" applyBorder="1" applyAlignment="1">
      <alignment horizontal="center" vertical="center" wrapText="1"/>
    </xf>
    <xf numFmtId="0" fontId="1" fillId="0" borderId="10" xfId="2" applyFont="1" applyFill="1" applyBorder="1" applyAlignment="1">
      <alignment horizontal="center" vertical="center" wrapText="1"/>
    </xf>
    <xf numFmtId="0" fontId="1" fillId="0" borderId="17" xfId="2" applyFont="1" applyFill="1" applyBorder="1" applyAlignment="1">
      <alignment horizontal="center" vertical="center" wrapText="1"/>
    </xf>
    <xf numFmtId="0" fontId="1" fillId="0" borderId="25" xfId="2" applyFont="1" applyFill="1" applyBorder="1" applyAlignment="1">
      <alignment horizontal="center" vertical="center" wrapText="1"/>
    </xf>
    <xf numFmtId="0" fontId="1" fillId="0" borderId="11" xfId="2" applyFont="1" applyFill="1" applyBorder="1" applyAlignment="1">
      <alignment horizontal="center" vertical="center" wrapText="1"/>
    </xf>
    <xf numFmtId="0" fontId="1" fillId="0" borderId="18" xfId="2" applyFont="1" applyFill="1" applyBorder="1" applyAlignment="1">
      <alignment horizontal="center" vertical="center" wrapText="1"/>
    </xf>
    <xf numFmtId="0" fontId="1" fillId="0" borderId="26" xfId="2" applyFont="1" applyFill="1" applyBorder="1" applyAlignment="1">
      <alignment horizontal="center" vertical="center" wrapText="1"/>
    </xf>
    <xf numFmtId="0" fontId="1" fillId="0" borderId="12" xfId="2" applyFont="1" applyFill="1" applyBorder="1" applyAlignment="1">
      <alignment horizontal="center" vertical="center" wrapText="1"/>
    </xf>
    <xf numFmtId="0" fontId="1" fillId="0" borderId="97" xfId="2" applyFont="1" applyFill="1" applyBorder="1" applyAlignment="1">
      <alignment horizontal="center" vertical="center" wrapText="1"/>
    </xf>
    <xf numFmtId="0" fontId="1" fillId="0" borderId="101" xfId="2" applyFont="1" applyFill="1" applyBorder="1" applyAlignment="1">
      <alignment horizontal="center" vertical="center" wrapText="1"/>
    </xf>
    <xf numFmtId="0" fontId="1" fillId="0" borderId="14" xfId="2" applyFont="1" applyFill="1" applyBorder="1" applyAlignment="1">
      <alignment horizontal="center" vertical="center" wrapText="1"/>
    </xf>
    <xf numFmtId="0" fontId="1" fillId="0" borderId="19" xfId="2" applyFont="1" applyFill="1" applyBorder="1" applyAlignment="1">
      <alignment horizontal="center" vertical="center" wrapText="1"/>
    </xf>
    <xf numFmtId="0" fontId="1" fillId="0" borderId="28" xfId="2" applyFont="1" applyFill="1" applyBorder="1" applyAlignment="1">
      <alignment horizontal="center" vertical="center" wrapText="1"/>
    </xf>
    <xf numFmtId="0" fontId="1" fillId="0" borderId="15" xfId="2" applyFont="1" applyFill="1" applyBorder="1" applyAlignment="1">
      <alignment horizontal="center" vertical="center" wrapText="1"/>
    </xf>
    <xf numFmtId="0" fontId="1" fillId="0" borderId="21" xfId="2" applyFont="1" applyFill="1" applyBorder="1" applyAlignment="1">
      <alignment horizontal="center" vertical="center" wrapText="1"/>
    </xf>
    <xf numFmtId="0" fontId="1" fillId="0" borderId="30" xfId="2" applyFont="1" applyFill="1" applyBorder="1" applyAlignment="1">
      <alignment horizontal="center" vertical="center" wrapText="1"/>
    </xf>
    <xf numFmtId="0" fontId="1" fillId="0" borderId="136" xfId="2" applyFont="1" applyFill="1" applyBorder="1" applyAlignment="1">
      <alignment horizontal="center" vertical="center" wrapText="1"/>
    </xf>
    <xf numFmtId="0" fontId="1" fillId="0" borderId="138" xfId="2" applyFont="1" applyFill="1" applyBorder="1" applyAlignment="1">
      <alignment horizontal="center" vertical="center" wrapText="1"/>
    </xf>
    <xf numFmtId="0" fontId="1" fillId="0" borderId="139" xfId="2" applyFont="1" applyFill="1" applyBorder="1" applyAlignment="1">
      <alignment horizontal="center" vertical="center" wrapText="1"/>
    </xf>
    <xf numFmtId="0" fontId="1" fillId="0" borderId="140" xfId="2" applyFont="1" applyFill="1" applyBorder="1" applyAlignment="1">
      <alignment horizontal="center" vertical="center" wrapText="1"/>
    </xf>
    <xf numFmtId="0" fontId="1" fillId="0" borderId="137" xfId="2" applyFont="1" applyFill="1" applyBorder="1" applyAlignment="1">
      <alignment horizontal="center" vertical="center" wrapText="1"/>
    </xf>
    <xf numFmtId="0" fontId="1" fillId="0" borderId="146" xfId="2" applyFont="1" applyFill="1" applyBorder="1" applyAlignment="1">
      <alignment horizontal="center" vertical="center" wrapText="1"/>
    </xf>
    <xf numFmtId="0" fontId="1" fillId="0" borderId="75" xfId="2" applyFont="1" applyFill="1" applyBorder="1" applyAlignment="1">
      <alignment horizontal="center" vertical="center" wrapText="1"/>
    </xf>
    <xf numFmtId="0" fontId="1" fillId="0" borderId="20" xfId="2" applyFont="1" applyFill="1" applyBorder="1" applyAlignment="1">
      <alignment horizontal="center" vertical="center" wrapText="1"/>
    </xf>
    <xf numFmtId="0" fontId="1" fillId="0" borderId="29" xfId="2" applyFont="1" applyFill="1" applyBorder="1" applyAlignment="1">
      <alignment horizontal="center" vertical="center" wrapText="1"/>
    </xf>
    <xf numFmtId="0" fontId="1" fillId="0" borderId="135" xfId="2" applyFont="1" applyFill="1" applyBorder="1" applyAlignment="1">
      <alignment horizontal="center" vertical="center" wrapText="1"/>
    </xf>
    <xf numFmtId="0" fontId="1" fillId="0" borderId="131" xfId="2" applyFont="1" applyFill="1" applyBorder="1" applyAlignment="1">
      <alignment horizontal="center" vertical="center" wrapText="1"/>
    </xf>
    <xf numFmtId="0" fontId="1" fillId="2" borderId="1" xfId="2" applyFont="1" applyFill="1" applyBorder="1" applyAlignment="1">
      <alignment horizontal="center" vertical="center"/>
    </xf>
    <xf numFmtId="0" fontId="1" fillId="2" borderId="2" xfId="2" applyFont="1" applyFill="1" applyBorder="1" applyAlignment="1">
      <alignment horizontal="center" vertical="center"/>
    </xf>
    <xf numFmtId="0" fontId="1" fillId="2" borderId="8" xfId="2" applyFont="1" applyFill="1" applyBorder="1" applyAlignment="1">
      <alignment horizontal="center" vertical="center"/>
    </xf>
    <xf numFmtId="0" fontId="1" fillId="2" borderId="0" xfId="2" applyFont="1" applyFill="1" applyBorder="1" applyAlignment="1">
      <alignment horizontal="center" vertical="center"/>
    </xf>
    <xf numFmtId="0" fontId="1" fillId="2" borderId="22" xfId="2" applyFont="1" applyFill="1" applyBorder="1" applyAlignment="1">
      <alignment horizontal="center" vertical="center"/>
    </xf>
    <xf numFmtId="0" fontId="1" fillId="2" borderId="23" xfId="2" applyFont="1" applyFill="1" applyBorder="1" applyAlignment="1">
      <alignment horizontal="center" vertical="center"/>
    </xf>
    <xf numFmtId="0" fontId="1" fillId="2" borderId="3" xfId="2" applyFont="1" applyFill="1" applyBorder="1" applyAlignment="1">
      <alignment horizontal="center"/>
    </xf>
    <xf numFmtId="0" fontId="1" fillId="2" borderId="4" xfId="2" applyFont="1" applyFill="1" applyBorder="1" applyAlignment="1">
      <alignment horizontal="center"/>
    </xf>
    <xf numFmtId="0" fontId="1" fillId="2" borderId="5" xfId="2" applyFont="1" applyFill="1" applyBorder="1" applyAlignment="1">
      <alignment horizontal="center"/>
    </xf>
    <xf numFmtId="0" fontId="1" fillId="2" borderId="6" xfId="2" applyFont="1" applyFill="1" applyBorder="1" applyAlignment="1">
      <alignment horizontal="center"/>
    </xf>
    <xf numFmtId="0" fontId="1" fillId="2" borderId="7" xfId="2" applyFont="1" applyFill="1" applyBorder="1" applyAlignment="1">
      <alignment horizontal="center"/>
    </xf>
    <xf numFmtId="0" fontId="1" fillId="2" borderId="135" xfId="2" applyFont="1" applyFill="1" applyBorder="1" applyAlignment="1">
      <alignment horizontal="center" vertical="center" wrapText="1"/>
    </xf>
    <xf numFmtId="0" fontId="1" fillId="2" borderId="131" xfId="2" applyFont="1" applyFill="1" applyBorder="1" applyAlignment="1">
      <alignment horizontal="center" vertical="center" wrapText="1"/>
    </xf>
  </cellXfs>
  <cellStyles count="18">
    <cellStyle name="桁区切り" xfId="1" builtinId="6"/>
    <cellStyle name="桁区切り 2" xfId="7"/>
    <cellStyle name="標準" xfId="0" builtinId="0"/>
    <cellStyle name="標準 2" xfId="3"/>
    <cellStyle name="標準 2 2" xfId="14"/>
    <cellStyle name="標準 2 3" xfId="11"/>
    <cellStyle name="標準 3" xfId="15"/>
    <cellStyle name="標準 3 2" xfId="16"/>
    <cellStyle name="標準 4" xfId="12"/>
    <cellStyle name="標準 5" xfId="9"/>
    <cellStyle name="標準 6" xfId="13"/>
    <cellStyle name="標準 7" xfId="5"/>
    <cellStyle name="標準 8" xfId="4"/>
    <cellStyle name="標準 9" xfId="6"/>
    <cellStyle name="標準_03.04.01.財務諸表雛形_様式_桜内案１_コピー03　普通会計４表2006.12.23_仕訳" xfId="8"/>
    <cellStyle name="標準_附属明細表PL・NW・WS　20060423修正版" xfId="2"/>
    <cellStyle name="標準_別冊１　Ｐ2～Ｐ5　普通会計４表20070113_仕訳" xfId="10"/>
    <cellStyle name="標準１"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0&#36001;&#25919;&#20418;/14&#20844;&#20250;&#35336;/&#20844;&#20250;&#35336;(H29)/3_&#20844;&#20250;&#35336;/&#32207;&#21209;&#30465;&#26041;&#24335;&#25913;&#35330;&#12514;&#12487;&#12523;&#20316;&#26989;&#29992;&#12527;&#12540;&#12463;&#12471;&#12540;&#12488;/01&#12304;28&#24180;&#29256;&#12305;&#20316;&#26989;&#29992;&#12527;&#12540;&#12463;&#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貸借対照表"/>
      <sheetName val="行政コスト計算書"/>
      <sheetName val="純資産変動計算書"/>
      <sheetName val="資金収支計算書"/>
      <sheetName val="有形固定資産明細表"/>
      <sheetName val="減価償却計算表"/>
      <sheetName val="国・県支出金算出表"/>
      <sheetName val="国・県支出金償却計算表"/>
      <sheetName val="売却可能資産"/>
      <sheetName val="投資及び出資金"/>
      <sheetName val="長期延滞債権"/>
      <sheetName val="貸付金・未収金"/>
      <sheetName val="基金等"/>
      <sheetName val="債務負担行為"/>
      <sheetName val="損失補償等引当金"/>
      <sheetName val="退職手当引当金"/>
      <sheetName val="Ｈ２８（2016）"/>
      <sheetName val="Ｈ２７（2015）"/>
      <sheetName val="Ｈ２６（2014）"/>
      <sheetName val="Ｈ２５（2013）"/>
      <sheetName val="Ｈ２４（2012）"/>
      <sheetName val="Ｈ２３（2011）"/>
      <sheetName val="Ｈ２２（2010） "/>
      <sheetName val="Ｈ２1（2009）"/>
      <sheetName val="Ｈ２０（2008）"/>
      <sheetName val="Ｈ１９（2007）"/>
      <sheetName val="Ｈ１８（2006）"/>
      <sheetName val="Ｈ１７（2005）"/>
      <sheetName val="Ｈ１６（2004）"/>
      <sheetName val="Ｈ１５（2003）"/>
      <sheetName val="Ｈ１４（2002）"/>
      <sheetName val="Ｈ１３（2001）"/>
      <sheetName val="Ｈ１２（2000）"/>
      <sheetName val="Ｈ１１（1999）"/>
      <sheetName val="Ｈ１０（1998）"/>
      <sheetName val="Ｈ９（1997）"/>
      <sheetName val="Ｈ８（1996）"/>
      <sheetName val="Ｈ７（1995）"/>
      <sheetName val="Ｈ６（1994）"/>
      <sheetName val="Ｈ５（1993）"/>
      <sheetName val="Ｈ４（1992）"/>
      <sheetName val="Ｈ３（1991）"/>
      <sheetName val="Ｈ２（1990）"/>
      <sheetName val="Ｈ元（1989）"/>
      <sheetName val="Ｓ６３（1988）"/>
      <sheetName val="Ｓ６２（1987）"/>
      <sheetName val="Ｓ６１（1986）"/>
      <sheetName val="Ｓ６０（1985）"/>
      <sheetName val="Ｓ５９（1984）"/>
      <sheetName val="Ｓ５８（1983）"/>
      <sheetName val="Ｓ５７（1982）"/>
      <sheetName val="Ｓ５６（1981）"/>
      <sheetName val="Ｓ５５（1980）"/>
      <sheetName val="Ｓ５４（1979）"/>
      <sheetName val="Ｓ５３（1978）"/>
      <sheetName val="Ｓ５２（1977）"/>
      <sheetName val="Ｓ５１（1976）"/>
      <sheetName val="Ｓ５０（1975）"/>
      <sheetName val="Ｓ４９（1974）"/>
      <sheetName val="Ｓ４８（1973）"/>
      <sheetName val="Ｓ４７(1972)"/>
      <sheetName val="Ｓ４６（1971）"/>
      <sheetName val="Ｓ４５（1970）"/>
      <sheetName val="Ｓ４４（196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6">
          <cell r="C26">
            <v>0</v>
          </cell>
          <cell r="D26">
            <v>0</v>
          </cell>
          <cell r="F26">
            <v>0</v>
          </cell>
          <cell r="G26">
            <v>0</v>
          </cell>
          <cell r="I26">
            <v>0</v>
          </cell>
          <cell r="J26">
            <v>0</v>
          </cell>
          <cell r="M26">
            <v>0</v>
          </cell>
        </row>
      </sheetData>
      <sheetData sheetId="15" refreshError="1">
        <row r="13">
          <cell r="E13">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D28" sqref="D28"/>
    </sheetView>
  </sheetViews>
  <sheetFormatPr defaultRowHeight="13.5" x14ac:dyDescent="0.15"/>
  <sheetData/>
  <phoneticPr fontId="1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0"/>
  <sheetViews>
    <sheetView showGridLines="0" topLeftCell="C1" zoomScale="85" zoomScaleNormal="85" zoomScaleSheetLayoutView="85" workbookViewId="0"/>
  </sheetViews>
  <sheetFormatPr defaultRowHeight="12.75" x14ac:dyDescent="0.15"/>
  <cols>
    <col min="1" max="2" width="0" style="89" hidden="1" customWidth="1"/>
    <col min="3" max="3" width="0.625" style="91" customWidth="1"/>
    <col min="4" max="14" width="2.125" style="91" customWidth="1"/>
    <col min="15" max="15" width="6" style="91" customWidth="1"/>
    <col min="16" max="16" width="22.375" style="91" customWidth="1"/>
    <col min="17" max="17" width="3.375" style="91" bestFit="1" customWidth="1"/>
    <col min="18" max="19" width="2.125" style="91" customWidth="1"/>
    <col min="20" max="24" width="3.875" style="91" customWidth="1"/>
    <col min="25" max="25" width="3.125" style="91" customWidth="1"/>
    <col min="26" max="26" width="24.125" style="91" bestFit="1" customWidth="1"/>
    <col min="27" max="27" width="3.125" style="91" customWidth="1"/>
    <col min="28" max="28" width="0.625" style="91" customWidth="1"/>
    <col min="29" max="29" width="9" style="91"/>
    <col min="30" max="31" width="0" style="91" hidden="1" customWidth="1"/>
    <col min="32" max="16384" width="9" style="91"/>
  </cols>
  <sheetData>
    <row r="1" spans="1:31" x14ac:dyDescent="0.15">
      <c r="D1" s="91" t="s">
        <v>376</v>
      </c>
    </row>
    <row r="2" spans="1:31" x14ac:dyDescent="0.15">
      <c r="D2" s="91" t="s">
        <v>377</v>
      </c>
    </row>
    <row r="3" spans="1:31" x14ac:dyDescent="0.15">
      <c r="D3" s="91" t="s">
        <v>378</v>
      </c>
    </row>
    <row r="4" spans="1:31" x14ac:dyDescent="0.15">
      <c r="D4" s="91" t="s">
        <v>557</v>
      </c>
    </row>
    <row r="5" spans="1:31" x14ac:dyDescent="0.15">
      <c r="D5" s="91" t="s">
        <v>380</v>
      </c>
    </row>
    <row r="6" spans="1:31" x14ac:dyDescent="0.15">
      <c r="D6" s="91" t="s">
        <v>381</v>
      </c>
    </row>
    <row r="7" spans="1:31" x14ac:dyDescent="0.15">
      <c r="D7" s="91" t="s">
        <v>382</v>
      </c>
    </row>
    <row r="8" spans="1:31" s="88" customFormat="1" ht="13.5" x14ac:dyDescent="0.15">
      <c r="A8" s="83"/>
      <c r="B8" s="84"/>
      <c r="C8" s="84"/>
      <c r="D8" s="84"/>
      <c r="E8" s="84"/>
      <c r="F8" s="84"/>
      <c r="G8" s="84"/>
      <c r="H8" s="84"/>
      <c r="I8" s="85"/>
      <c r="J8" s="85"/>
      <c r="K8" s="85"/>
      <c r="L8" s="85"/>
      <c r="M8" s="85"/>
      <c r="N8" s="85"/>
      <c r="O8" s="86"/>
      <c r="P8" s="87"/>
      <c r="Q8" s="87"/>
      <c r="R8" s="87"/>
      <c r="S8" s="87"/>
      <c r="T8" s="87"/>
      <c r="U8" s="87"/>
      <c r="V8" s="87"/>
      <c r="W8" s="87"/>
      <c r="X8" s="87"/>
      <c r="Y8" s="87"/>
      <c r="Z8" s="87"/>
      <c r="AA8" s="87"/>
    </row>
    <row r="9" spans="1:31" ht="23.25" customHeight="1" x14ac:dyDescent="0.25">
      <c r="C9" s="90"/>
      <c r="D9" s="409" t="s">
        <v>558</v>
      </c>
      <c r="E9" s="409"/>
      <c r="F9" s="409"/>
      <c r="G9" s="409"/>
      <c r="H9" s="409"/>
      <c r="I9" s="409"/>
      <c r="J9" s="409"/>
      <c r="K9" s="409"/>
      <c r="L9" s="409"/>
      <c r="M9" s="409"/>
      <c r="N9" s="409"/>
      <c r="O9" s="409"/>
      <c r="P9" s="409"/>
      <c r="Q9" s="409"/>
      <c r="R9" s="409"/>
      <c r="S9" s="409"/>
      <c r="T9" s="409"/>
      <c r="U9" s="409"/>
      <c r="V9" s="409"/>
      <c r="W9" s="409"/>
      <c r="X9" s="409"/>
      <c r="Y9" s="409"/>
      <c r="Z9" s="409"/>
      <c r="AA9" s="409"/>
    </row>
    <row r="10" spans="1:31" ht="21" customHeight="1" x14ac:dyDescent="0.15">
      <c r="D10" s="410" t="s">
        <v>435</v>
      </c>
      <c r="E10" s="410"/>
      <c r="F10" s="410"/>
      <c r="G10" s="410"/>
      <c r="H10" s="410"/>
      <c r="I10" s="410"/>
      <c r="J10" s="410"/>
      <c r="K10" s="410"/>
      <c r="L10" s="410"/>
      <c r="M10" s="410"/>
      <c r="N10" s="410"/>
      <c r="O10" s="410"/>
      <c r="P10" s="410"/>
      <c r="Q10" s="410"/>
      <c r="R10" s="410"/>
      <c r="S10" s="410"/>
      <c r="T10" s="410"/>
      <c r="U10" s="410"/>
      <c r="V10" s="410"/>
      <c r="W10" s="410"/>
      <c r="X10" s="410"/>
      <c r="Y10" s="410"/>
      <c r="Z10" s="410"/>
      <c r="AA10" s="410"/>
    </row>
    <row r="11" spans="1:31" s="93" customFormat="1" ht="16.5" customHeight="1" thickBot="1" x14ac:dyDescent="0.2">
      <c r="A11" s="92"/>
      <c r="B11" s="92"/>
      <c r="D11" s="94"/>
      <c r="E11" s="95"/>
      <c r="F11" s="95"/>
      <c r="G11" s="95"/>
      <c r="H11" s="95"/>
      <c r="I11" s="95"/>
      <c r="J11" s="95"/>
      <c r="K11" s="95"/>
      <c r="L11" s="95"/>
      <c r="M11" s="95"/>
      <c r="N11" s="95"/>
      <c r="O11" s="95"/>
      <c r="P11" s="95"/>
      <c r="Q11" s="95"/>
      <c r="R11" s="95"/>
      <c r="S11" s="95"/>
      <c r="T11" s="95"/>
      <c r="U11" s="95"/>
      <c r="V11" s="95"/>
      <c r="W11" s="95"/>
      <c r="X11" s="95"/>
      <c r="Y11" s="95"/>
      <c r="Z11" s="95"/>
      <c r="AA11" s="96" t="s">
        <v>425</v>
      </c>
      <c r="AB11" s="95"/>
    </row>
    <row r="12" spans="1:31" s="98" customFormat="1" ht="14.25" customHeight="1" thickBot="1" x14ac:dyDescent="0.2">
      <c r="A12" s="97" t="s">
        <v>347</v>
      </c>
      <c r="B12" s="97" t="s">
        <v>348</v>
      </c>
      <c r="D12" s="411" t="s">
        <v>2</v>
      </c>
      <c r="E12" s="412"/>
      <c r="F12" s="412"/>
      <c r="G12" s="412"/>
      <c r="H12" s="412"/>
      <c r="I12" s="412"/>
      <c r="J12" s="412"/>
      <c r="K12" s="413"/>
      <c r="L12" s="413"/>
      <c r="M12" s="413"/>
      <c r="N12" s="413"/>
      <c r="O12" s="413"/>
      <c r="P12" s="414" t="s">
        <v>349</v>
      </c>
      <c r="Q12" s="415"/>
      <c r="R12" s="412" t="s">
        <v>2</v>
      </c>
      <c r="S12" s="412"/>
      <c r="T12" s="412"/>
      <c r="U12" s="412"/>
      <c r="V12" s="412"/>
      <c r="W12" s="412"/>
      <c r="X12" s="412"/>
      <c r="Y12" s="412"/>
      <c r="Z12" s="414" t="s">
        <v>349</v>
      </c>
      <c r="AA12" s="415"/>
    </row>
    <row r="13" spans="1:31" ht="14.65" customHeight="1" x14ac:dyDescent="0.15">
      <c r="D13" s="99" t="s">
        <v>350</v>
      </c>
      <c r="E13" s="100"/>
      <c r="F13" s="101"/>
      <c r="G13" s="102"/>
      <c r="H13" s="102"/>
      <c r="I13" s="102"/>
      <c r="J13" s="102"/>
      <c r="K13" s="100"/>
      <c r="L13" s="100"/>
      <c r="M13" s="100"/>
      <c r="N13" s="100"/>
      <c r="O13" s="100"/>
      <c r="P13" s="103"/>
      <c r="Q13" s="104"/>
      <c r="R13" s="101" t="s">
        <v>351</v>
      </c>
      <c r="S13" s="101"/>
      <c r="T13" s="101"/>
      <c r="U13" s="101"/>
      <c r="V13" s="101"/>
      <c r="W13" s="101"/>
      <c r="X13" s="101"/>
      <c r="Y13" s="100"/>
      <c r="Z13" s="334"/>
      <c r="AA13" s="335"/>
    </row>
    <row r="14" spans="1:31" ht="14.65" customHeight="1" x14ac:dyDescent="0.15">
      <c r="A14" s="89" t="s">
        <v>13</v>
      </c>
      <c r="B14" s="89" t="s">
        <v>123</v>
      </c>
      <c r="D14" s="106"/>
      <c r="E14" s="101" t="s">
        <v>14</v>
      </c>
      <c r="F14" s="101"/>
      <c r="G14" s="101"/>
      <c r="H14" s="101"/>
      <c r="I14" s="101"/>
      <c r="J14" s="101"/>
      <c r="K14" s="100"/>
      <c r="L14" s="100"/>
      <c r="M14" s="100"/>
      <c r="N14" s="100"/>
      <c r="O14" s="100"/>
      <c r="P14" s="107">
        <v>28423139</v>
      </c>
      <c r="Q14" s="108" t="s">
        <v>431</v>
      </c>
      <c r="R14" s="101"/>
      <c r="S14" s="101" t="s">
        <v>124</v>
      </c>
      <c r="T14" s="101"/>
      <c r="U14" s="101"/>
      <c r="V14" s="101"/>
      <c r="W14" s="101"/>
      <c r="X14" s="101"/>
      <c r="Y14" s="100"/>
      <c r="Z14" s="107">
        <v>3460138</v>
      </c>
      <c r="AA14" s="336"/>
      <c r="AD14" s="91">
        <f>IF(AND(AD15="-",AD43="-",AD46="-"),"-",SUM(AD15,AD43,AD46))</f>
        <v>28423138950</v>
      </c>
      <c r="AE14" s="91">
        <f>IF(COUNTIF(AE15:AE19,"-")=COUNTA(AE15:AE19),"-",SUM(AE15:AE19))</f>
        <v>3460137738</v>
      </c>
    </row>
    <row r="15" spans="1:31" ht="14.65" customHeight="1" x14ac:dyDescent="0.15">
      <c r="A15" s="89" t="s">
        <v>15</v>
      </c>
      <c r="B15" s="89" t="s">
        <v>125</v>
      </c>
      <c r="D15" s="106"/>
      <c r="E15" s="101"/>
      <c r="F15" s="101" t="s">
        <v>16</v>
      </c>
      <c r="G15" s="101"/>
      <c r="H15" s="101"/>
      <c r="I15" s="101"/>
      <c r="J15" s="101"/>
      <c r="K15" s="100"/>
      <c r="L15" s="100"/>
      <c r="M15" s="100"/>
      <c r="N15" s="100"/>
      <c r="O15" s="100"/>
      <c r="P15" s="107">
        <v>25018421</v>
      </c>
      <c r="Q15" s="108" t="s">
        <v>431</v>
      </c>
      <c r="R15" s="101"/>
      <c r="S15" s="101"/>
      <c r="T15" s="101" t="s">
        <v>559</v>
      </c>
      <c r="U15" s="101"/>
      <c r="V15" s="101"/>
      <c r="W15" s="101"/>
      <c r="X15" s="101"/>
      <c r="Y15" s="100"/>
      <c r="Z15" s="107">
        <v>3043302</v>
      </c>
      <c r="AA15" s="336"/>
      <c r="AD15" s="91">
        <f>IF(AND(AD16="-",AD32="-",COUNTIF(AD41:AD42,"-")=COUNTA(AD41:AD42)),"-",SUM(AD16,AD32,AD41:AD42))</f>
        <v>25018420721</v>
      </c>
      <c r="AE15" s="91">
        <v>3043301738</v>
      </c>
    </row>
    <row r="16" spans="1:31" ht="14.65" customHeight="1" x14ac:dyDescent="0.15">
      <c r="A16" s="89" t="s">
        <v>17</v>
      </c>
      <c r="B16" s="89" t="s">
        <v>127</v>
      </c>
      <c r="D16" s="106"/>
      <c r="E16" s="101"/>
      <c r="F16" s="101"/>
      <c r="G16" s="101" t="s">
        <v>18</v>
      </c>
      <c r="H16" s="101"/>
      <c r="I16" s="101"/>
      <c r="J16" s="101"/>
      <c r="K16" s="100"/>
      <c r="L16" s="100"/>
      <c r="M16" s="100"/>
      <c r="N16" s="100"/>
      <c r="O16" s="100"/>
      <c r="P16" s="107">
        <v>7824670</v>
      </c>
      <c r="Q16" s="108"/>
      <c r="R16" s="101"/>
      <c r="S16" s="101"/>
      <c r="T16" s="101" t="s">
        <v>128</v>
      </c>
      <c r="U16" s="101"/>
      <c r="V16" s="101"/>
      <c r="W16" s="101"/>
      <c r="X16" s="101"/>
      <c r="Y16" s="100"/>
      <c r="Z16" s="107" t="s">
        <v>426</v>
      </c>
      <c r="AA16" s="336"/>
      <c r="AD16" s="91">
        <f>IF(COUNTIF(AD17:AD31,"-")=COUNTA(AD17:AD31),"-",SUM(AD17:AD31))</f>
        <v>7824669706</v>
      </c>
      <c r="AE16" s="91" t="s">
        <v>21</v>
      </c>
    </row>
    <row r="17" spans="1:31" ht="14.65" customHeight="1" x14ac:dyDescent="0.15">
      <c r="A17" s="89" t="s">
        <v>19</v>
      </c>
      <c r="B17" s="89" t="s">
        <v>129</v>
      </c>
      <c r="D17" s="106"/>
      <c r="E17" s="101"/>
      <c r="F17" s="101"/>
      <c r="G17" s="101"/>
      <c r="H17" s="101" t="s">
        <v>20</v>
      </c>
      <c r="I17" s="101"/>
      <c r="J17" s="101"/>
      <c r="K17" s="100"/>
      <c r="L17" s="100"/>
      <c r="M17" s="100"/>
      <c r="N17" s="100"/>
      <c r="O17" s="100"/>
      <c r="P17" s="107">
        <v>2519356</v>
      </c>
      <c r="Q17" s="108"/>
      <c r="R17" s="101"/>
      <c r="S17" s="101"/>
      <c r="T17" s="101" t="s">
        <v>130</v>
      </c>
      <c r="U17" s="101"/>
      <c r="V17" s="101"/>
      <c r="W17" s="101"/>
      <c r="X17" s="101"/>
      <c r="Y17" s="100"/>
      <c r="Z17" s="107">
        <v>409736</v>
      </c>
      <c r="AA17" s="336"/>
      <c r="AD17" s="91">
        <v>2519356051</v>
      </c>
      <c r="AE17" s="91">
        <v>409736000</v>
      </c>
    </row>
    <row r="18" spans="1:31" ht="14.65" customHeight="1" x14ac:dyDescent="0.15">
      <c r="A18" s="89" t="s">
        <v>23</v>
      </c>
      <c r="B18" s="89" t="s">
        <v>131</v>
      </c>
      <c r="D18" s="106"/>
      <c r="E18" s="101"/>
      <c r="F18" s="101"/>
      <c r="G18" s="101"/>
      <c r="H18" s="101" t="s">
        <v>24</v>
      </c>
      <c r="I18" s="101"/>
      <c r="J18" s="101"/>
      <c r="K18" s="100"/>
      <c r="L18" s="100"/>
      <c r="M18" s="100"/>
      <c r="N18" s="100"/>
      <c r="O18" s="100"/>
      <c r="P18" s="107">
        <v>621005</v>
      </c>
      <c r="Q18" s="108"/>
      <c r="R18" s="101"/>
      <c r="S18" s="101"/>
      <c r="T18" s="101" t="s">
        <v>132</v>
      </c>
      <c r="U18" s="101"/>
      <c r="V18" s="101"/>
      <c r="W18" s="101"/>
      <c r="X18" s="101"/>
      <c r="Y18" s="100"/>
      <c r="Z18" s="107" t="s">
        <v>426</v>
      </c>
      <c r="AA18" s="336"/>
      <c r="AD18" s="91">
        <v>621005300</v>
      </c>
      <c r="AE18" s="91" t="s">
        <v>21</v>
      </c>
    </row>
    <row r="19" spans="1:31" ht="14.65" customHeight="1" x14ac:dyDescent="0.15">
      <c r="A19" s="89" t="s">
        <v>26</v>
      </c>
      <c r="B19" s="89" t="s">
        <v>133</v>
      </c>
      <c r="D19" s="106"/>
      <c r="E19" s="101"/>
      <c r="F19" s="101"/>
      <c r="G19" s="101"/>
      <c r="H19" s="101" t="s">
        <v>27</v>
      </c>
      <c r="I19" s="101"/>
      <c r="J19" s="101"/>
      <c r="K19" s="100"/>
      <c r="L19" s="100"/>
      <c r="M19" s="100"/>
      <c r="N19" s="100"/>
      <c r="O19" s="100"/>
      <c r="P19" s="107">
        <v>8176730</v>
      </c>
      <c r="Q19" s="108"/>
      <c r="R19" s="101"/>
      <c r="S19" s="101"/>
      <c r="T19" s="101" t="s">
        <v>52</v>
      </c>
      <c r="U19" s="101"/>
      <c r="V19" s="101"/>
      <c r="W19" s="101"/>
      <c r="X19" s="101"/>
      <c r="Y19" s="100"/>
      <c r="Z19" s="107">
        <v>7100</v>
      </c>
      <c r="AA19" s="336"/>
      <c r="AD19" s="91">
        <v>8176729671</v>
      </c>
      <c r="AE19" s="91">
        <v>7100000</v>
      </c>
    </row>
    <row r="20" spans="1:31" ht="14.65" customHeight="1" x14ac:dyDescent="0.15">
      <c r="A20" s="89" t="s">
        <v>28</v>
      </c>
      <c r="B20" s="89" t="s">
        <v>134</v>
      </c>
      <c r="D20" s="106"/>
      <c r="E20" s="101"/>
      <c r="F20" s="101"/>
      <c r="G20" s="101"/>
      <c r="H20" s="101" t="s">
        <v>29</v>
      </c>
      <c r="I20" s="101"/>
      <c r="J20" s="101"/>
      <c r="K20" s="100"/>
      <c r="L20" s="100"/>
      <c r="M20" s="100"/>
      <c r="N20" s="100"/>
      <c r="O20" s="100"/>
      <c r="P20" s="107">
        <v>-4681987</v>
      </c>
      <c r="Q20" s="108"/>
      <c r="R20" s="101"/>
      <c r="S20" s="101" t="s">
        <v>135</v>
      </c>
      <c r="T20" s="101"/>
      <c r="U20" s="101"/>
      <c r="V20" s="101"/>
      <c r="W20" s="101"/>
      <c r="X20" s="101"/>
      <c r="Y20" s="100"/>
      <c r="Z20" s="107">
        <v>68472</v>
      </c>
      <c r="AA20" s="336"/>
      <c r="AD20" s="91">
        <v>-4681987387</v>
      </c>
      <c r="AE20" s="91">
        <f>IF(COUNTIF(AE21:AE28,"-")=COUNTA(AE21:AE28),"-",SUM(AE21:AE28))</f>
        <v>68471757</v>
      </c>
    </row>
    <row r="21" spans="1:31" ht="14.65" customHeight="1" x14ac:dyDescent="0.15">
      <c r="A21" s="89" t="s">
        <v>31</v>
      </c>
      <c r="B21" s="89" t="s">
        <v>136</v>
      </c>
      <c r="D21" s="106"/>
      <c r="E21" s="101"/>
      <c r="F21" s="101"/>
      <c r="G21" s="101"/>
      <c r="H21" s="101" t="s">
        <v>32</v>
      </c>
      <c r="I21" s="101"/>
      <c r="J21" s="101"/>
      <c r="K21" s="100"/>
      <c r="L21" s="100"/>
      <c r="M21" s="100"/>
      <c r="N21" s="100"/>
      <c r="O21" s="100"/>
      <c r="P21" s="107">
        <v>2021159</v>
      </c>
      <c r="Q21" s="108"/>
      <c r="R21" s="101"/>
      <c r="S21" s="101"/>
      <c r="T21" s="101" t="s">
        <v>560</v>
      </c>
      <c r="U21" s="101"/>
      <c r="V21" s="101"/>
      <c r="W21" s="101"/>
      <c r="X21" s="101"/>
      <c r="Y21" s="100"/>
      <c r="Z21" s="107" t="s">
        <v>426</v>
      </c>
      <c r="AA21" s="336"/>
      <c r="AD21" s="91">
        <v>2021158813</v>
      </c>
      <c r="AE21" s="91" t="s">
        <v>21</v>
      </c>
    </row>
    <row r="22" spans="1:31" ht="14.65" customHeight="1" x14ac:dyDescent="0.15">
      <c r="A22" s="89" t="s">
        <v>33</v>
      </c>
      <c r="B22" s="89" t="s">
        <v>138</v>
      </c>
      <c r="D22" s="106"/>
      <c r="E22" s="101"/>
      <c r="F22" s="101"/>
      <c r="G22" s="101"/>
      <c r="H22" s="101" t="s">
        <v>34</v>
      </c>
      <c r="I22" s="101"/>
      <c r="J22" s="101"/>
      <c r="K22" s="100"/>
      <c r="L22" s="100"/>
      <c r="M22" s="100"/>
      <c r="N22" s="100"/>
      <c r="O22" s="100"/>
      <c r="P22" s="107">
        <v>-953303</v>
      </c>
      <c r="Q22" s="108"/>
      <c r="R22" s="101"/>
      <c r="S22" s="101"/>
      <c r="T22" s="101" t="s">
        <v>139</v>
      </c>
      <c r="U22" s="101"/>
      <c r="V22" s="101"/>
      <c r="W22" s="101"/>
      <c r="X22" s="101"/>
      <c r="Y22" s="100"/>
      <c r="Z22" s="107" t="s">
        <v>426</v>
      </c>
      <c r="AA22" s="336"/>
      <c r="AD22" s="91">
        <v>-953302742</v>
      </c>
      <c r="AE22" s="91" t="s">
        <v>21</v>
      </c>
    </row>
    <row r="23" spans="1:31" ht="14.65" customHeight="1" x14ac:dyDescent="0.15">
      <c r="A23" s="89" t="s">
        <v>36</v>
      </c>
      <c r="B23" s="89" t="s">
        <v>140</v>
      </c>
      <c r="D23" s="106"/>
      <c r="E23" s="101"/>
      <c r="F23" s="101"/>
      <c r="G23" s="101"/>
      <c r="H23" s="101" t="s">
        <v>37</v>
      </c>
      <c r="I23" s="110"/>
      <c r="J23" s="110"/>
      <c r="K23" s="111"/>
      <c r="L23" s="111"/>
      <c r="M23" s="111"/>
      <c r="N23" s="111"/>
      <c r="O23" s="111"/>
      <c r="P23" s="107" t="s">
        <v>426</v>
      </c>
      <c r="Q23" s="108"/>
      <c r="R23" s="101"/>
      <c r="S23" s="101"/>
      <c r="T23" s="101" t="s">
        <v>141</v>
      </c>
      <c r="U23" s="101"/>
      <c r="V23" s="101"/>
      <c r="W23" s="101"/>
      <c r="X23" s="101"/>
      <c r="Y23" s="100"/>
      <c r="Z23" s="107" t="s">
        <v>426</v>
      </c>
      <c r="AA23" s="336"/>
      <c r="AD23" s="91" t="s">
        <v>21</v>
      </c>
      <c r="AE23" s="91" t="s">
        <v>21</v>
      </c>
    </row>
    <row r="24" spans="1:31" ht="14.65" customHeight="1" x14ac:dyDescent="0.15">
      <c r="A24" s="89" t="s">
        <v>38</v>
      </c>
      <c r="B24" s="89" t="s">
        <v>142</v>
      </c>
      <c r="D24" s="106"/>
      <c r="E24" s="101"/>
      <c r="F24" s="101"/>
      <c r="G24" s="101"/>
      <c r="H24" s="101" t="s">
        <v>39</v>
      </c>
      <c r="I24" s="110"/>
      <c r="J24" s="110"/>
      <c r="K24" s="111"/>
      <c r="L24" s="111"/>
      <c r="M24" s="111"/>
      <c r="N24" s="111"/>
      <c r="O24" s="111"/>
      <c r="P24" s="107" t="s">
        <v>426</v>
      </c>
      <c r="Q24" s="108"/>
      <c r="R24" s="100"/>
      <c r="S24" s="101"/>
      <c r="T24" s="101" t="s">
        <v>143</v>
      </c>
      <c r="U24" s="101"/>
      <c r="V24" s="101"/>
      <c r="W24" s="101"/>
      <c r="X24" s="101"/>
      <c r="Y24" s="100"/>
      <c r="Z24" s="107" t="s">
        <v>426</v>
      </c>
      <c r="AA24" s="336"/>
      <c r="AD24" s="91" t="s">
        <v>21</v>
      </c>
      <c r="AE24" s="91" t="s">
        <v>21</v>
      </c>
    </row>
    <row r="25" spans="1:31" ht="14.65" customHeight="1" x14ac:dyDescent="0.15">
      <c r="A25" s="89" t="s">
        <v>41</v>
      </c>
      <c r="B25" s="89" t="s">
        <v>144</v>
      </c>
      <c r="D25" s="106"/>
      <c r="E25" s="101"/>
      <c r="F25" s="101"/>
      <c r="G25" s="101"/>
      <c r="H25" s="101" t="s">
        <v>42</v>
      </c>
      <c r="I25" s="110"/>
      <c r="J25" s="110"/>
      <c r="K25" s="111"/>
      <c r="L25" s="111"/>
      <c r="M25" s="111"/>
      <c r="N25" s="111"/>
      <c r="O25" s="111"/>
      <c r="P25" s="107" t="s">
        <v>426</v>
      </c>
      <c r="Q25" s="108"/>
      <c r="R25" s="100"/>
      <c r="S25" s="101"/>
      <c r="T25" s="101" t="s">
        <v>145</v>
      </c>
      <c r="U25" s="101"/>
      <c r="V25" s="101"/>
      <c r="W25" s="101"/>
      <c r="X25" s="101"/>
      <c r="Y25" s="100"/>
      <c r="Z25" s="107" t="s">
        <v>426</v>
      </c>
      <c r="AA25" s="336"/>
      <c r="AD25" s="91" t="s">
        <v>21</v>
      </c>
      <c r="AE25" s="91" t="s">
        <v>21</v>
      </c>
    </row>
    <row r="26" spans="1:31" ht="14.65" customHeight="1" x14ac:dyDescent="0.15">
      <c r="A26" s="89" t="s">
        <v>43</v>
      </c>
      <c r="B26" s="89" t="s">
        <v>146</v>
      </c>
      <c r="D26" s="106"/>
      <c r="E26" s="101"/>
      <c r="F26" s="101"/>
      <c r="G26" s="101"/>
      <c r="H26" s="101" t="s">
        <v>44</v>
      </c>
      <c r="I26" s="110"/>
      <c r="J26" s="110"/>
      <c r="K26" s="111"/>
      <c r="L26" s="111"/>
      <c r="M26" s="111"/>
      <c r="N26" s="111"/>
      <c r="O26" s="111"/>
      <c r="P26" s="107" t="s">
        <v>426</v>
      </c>
      <c r="Q26" s="108"/>
      <c r="R26" s="101"/>
      <c r="S26" s="101"/>
      <c r="T26" s="101" t="s">
        <v>147</v>
      </c>
      <c r="U26" s="101"/>
      <c r="V26" s="101"/>
      <c r="W26" s="101"/>
      <c r="X26" s="101"/>
      <c r="Y26" s="100"/>
      <c r="Z26" s="107">
        <v>58779</v>
      </c>
      <c r="AA26" s="336"/>
      <c r="AD26" s="91" t="s">
        <v>21</v>
      </c>
      <c r="AE26" s="91">
        <v>58778956</v>
      </c>
    </row>
    <row r="27" spans="1:31" ht="14.65" customHeight="1" x14ac:dyDescent="0.15">
      <c r="A27" s="89" t="s">
        <v>46</v>
      </c>
      <c r="B27" s="89" t="s">
        <v>148</v>
      </c>
      <c r="D27" s="106"/>
      <c r="E27" s="101"/>
      <c r="F27" s="101"/>
      <c r="G27" s="101"/>
      <c r="H27" s="101" t="s">
        <v>47</v>
      </c>
      <c r="I27" s="110"/>
      <c r="J27" s="110"/>
      <c r="K27" s="111"/>
      <c r="L27" s="111"/>
      <c r="M27" s="111"/>
      <c r="N27" s="111"/>
      <c r="O27" s="111"/>
      <c r="P27" s="107" t="s">
        <v>426</v>
      </c>
      <c r="Q27" s="108"/>
      <c r="R27" s="101"/>
      <c r="S27" s="101"/>
      <c r="T27" s="101" t="s">
        <v>149</v>
      </c>
      <c r="U27" s="101"/>
      <c r="V27" s="101"/>
      <c r="W27" s="101"/>
      <c r="X27" s="101"/>
      <c r="Y27" s="100"/>
      <c r="Z27" s="107">
        <v>9693</v>
      </c>
      <c r="AA27" s="336"/>
      <c r="AD27" s="91" t="s">
        <v>21</v>
      </c>
      <c r="AE27" s="91">
        <v>9692801</v>
      </c>
    </row>
    <row r="28" spans="1:31" ht="14.65" customHeight="1" x14ac:dyDescent="0.15">
      <c r="A28" s="89" t="s">
        <v>48</v>
      </c>
      <c r="B28" s="89" t="s">
        <v>150</v>
      </c>
      <c r="D28" s="106"/>
      <c r="E28" s="101"/>
      <c r="F28" s="101"/>
      <c r="G28" s="101"/>
      <c r="H28" s="101" t="s">
        <v>49</v>
      </c>
      <c r="I28" s="110"/>
      <c r="J28" s="110"/>
      <c r="K28" s="111"/>
      <c r="L28" s="111"/>
      <c r="M28" s="111"/>
      <c r="N28" s="111"/>
      <c r="O28" s="111"/>
      <c r="P28" s="107" t="s">
        <v>426</v>
      </c>
      <c r="Q28" s="108"/>
      <c r="R28" s="101"/>
      <c r="S28" s="101"/>
      <c r="T28" s="101" t="s">
        <v>52</v>
      </c>
      <c r="U28" s="101"/>
      <c r="V28" s="101"/>
      <c r="W28" s="101"/>
      <c r="X28" s="101"/>
      <c r="Y28" s="100"/>
      <c r="Z28" s="107" t="s">
        <v>426</v>
      </c>
      <c r="AA28" s="336"/>
      <c r="AD28" s="91" t="s">
        <v>21</v>
      </c>
      <c r="AE28" s="91" t="s">
        <v>21</v>
      </c>
    </row>
    <row r="29" spans="1:31" ht="14.65" customHeight="1" x14ac:dyDescent="0.15">
      <c r="A29" s="89" t="s">
        <v>51</v>
      </c>
      <c r="B29" s="89" t="s">
        <v>121</v>
      </c>
      <c r="D29" s="106"/>
      <c r="E29" s="101"/>
      <c r="F29" s="101"/>
      <c r="G29" s="101"/>
      <c r="H29" s="101" t="s">
        <v>52</v>
      </c>
      <c r="I29" s="101"/>
      <c r="J29" s="101"/>
      <c r="K29" s="100"/>
      <c r="L29" s="100"/>
      <c r="M29" s="100"/>
      <c r="N29" s="100"/>
      <c r="O29" s="100"/>
      <c r="P29" s="107" t="s">
        <v>426</v>
      </c>
      <c r="Q29" s="108"/>
      <c r="R29" s="416" t="s">
        <v>122</v>
      </c>
      <c r="S29" s="417"/>
      <c r="T29" s="417"/>
      <c r="U29" s="417"/>
      <c r="V29" s="417"/>
      <c r="W29" s="417"/>
      <c r="X29" s="417"/>
      <c r="Y29" s="417"/>
      <c r="Z29" s="112">
        <v>3528609</v>
      </c>
      <c r="AA29" s="378" t="s">
        <v>431</v>
      </c>
      <c r="AD29" s="91" t="s">
        <v>21</v>
      </c>
      <c r="AE29" s="91">
        <f>IF(AND(AE14="-",AE20="-"),"-",SUM(AE14,AE20))</f>
        <v>3528609495</v>
      </c>
    </row>
    <row r="30" spans="1:31" ht="14.65" customHeight="1" x14ac:dyDescent="0.15">
      <c r="A30" s="89" t="s">
        <v>53</v>
      </c>
      <c r="D30" s="106"/>
      <c r="E30" s="101"/>
      <c r="F30" s="101"/>
      <c r="G30" s="101"/>
      <c r="H30" s="101" t="s">
        <v>54</v>
      </c>
      <c r="I30" s="101"/>
      <c r="J30" s="101"/>
      <c r="K30" s="100"/>
      <c r="L30" s="100"/>
      <c r="M30" s="100"/>
      <c r="N30" s="100"/>
      <c r="O30" s="100"/>
      <c r="P30" s="107" t="s">
        <v>426</v>
      </c>
      <c r="Q30" s="108"/>
      <c r="R30" s="101" t="s">
        <v>354</v>
      </c>
      <c r="S30" s="383"/>
      <c r="T30" s="383"/>
      <c r="U30" s="383"/>
      <c r="V30" s="383"/>
      <c r="W30" s="383"/>
      <c r="X30" s="383"/>
      <c r="Y30" s="383"/>
      <c r="Z30" s="107"/>
      <c r="AA30" s="336"/>
      <c r="AD30" s="91" t="s">
        <v>21</v>
      </c>
    </row>
    <row r="31" spans="1:31" ht="14.65" customHeight="1" x14ac:dyDescent="0.15">
      <c r="A31" s="89" t="s">
        <v>56</v>
      </c>
      <c r="B31" s="89" t="s">
        <v>153</v>
      </c>
      <c r="D31" s="106"/>
      <c r="E31" s="101"/>
      <c r="F31" s="101"/>
      <c r="G31" s="101"/>
      <c r="H31" s="101" t="s">
        <v>57</v>
      </c>
      <c r="I31" s="101"/>
      <c r="J31" s="101"/>
      <c r="K31" s="100"/>
      <c r="L31" s="100"/>
      <c r="M31" s="100"/>
      <c r="N31" s="100"/>
      <c r="O31" s="100"/>
      <c r="P31" s="107">
        <v>121710</v>
      </c>
      <c r="Q31" s="108"/>
      <c r="R31" s="101"/>
      <c r="S31" s="101" t="s">
        <v>154</v>
      </c>
      <c r="T31" s="101"/>
      <c r="U31" s="101"/>
      <c r="V31" s="101"/>
      <c r="W31" s="101"/>
      <c r="X31" s="101"/>
      <c r="Y31" s="100"/>
      <c r="Z31" s="107">
        <v>30846294</v>
      </c>
      <c r="AA31" s="336"/>
      <c r="AD31" s="91">
        <v>121710000</v>
      </c>
      <c r="AE31" s="91">
        <v>30846294277</v>
      </c>
    </row>
    <row r="32" spans="1:31" ht="14.65" customHeight="1" x14ac:dyDescent="0.15">
      <c r="A32" s="89" t="s">
        <v>58</v>
      </c>
      <c r="B32" s="89" t="s">
        <v>155</v>
      </c>
      <c r="D32" s="106"/>
      <c r="E32" s="101"/>
      <c r="F32" s="101"/>
      <c r="G32" s="101" t="s">
        <v>59</v>
      </c>
      <c r="H32" s="101"/>
      <c r="I32" s="101"/>
      <c r="J32" s="101"/>
      <c r="K32" s="100"/>
      <c r="L32" s="100"/>
      <c r="M32" s="100"/>
      <c r="N32" s="100"/>
      <c r="O32" s="100"/>
      <c r="P32" s="107">
        <v>17091611</v>
      </c>
      <c r="Q32" s="108" t="s">
        <v>431</v>
      </c>
      <c r="R32" s="101"/>
      <c r="S32" s="100" t="s">
        <v>156</v>
      </c>
      <c r="T32" s="101"/>
      <c r="U32" s="101"/>
      <c r="V32" s="101"/>
      <c r="W32" s="101"/>
      <c r="X32" s="101"/>
      <c r="Y32" s="100"/>
      <c r="Z32" s="107">
        <v>-3267711</v>
      </c>
      <c r="AA32" s="336"/>
      <c r="AD32" s="91">
        <f>IF(COUNTIF(AD33:AD40,"-")=COUNTA(AD33:AD40),"-",SUM(AD33:AD40))</f>
        <v>17091611041</v>
      </c>
      <c r="AE32" s="91">
        <v>-3267711468</v>
      </c>
    </row>
    <row r="33" spans="1:30" ht="14.65" customHeight="1" x14ac:dyDescent="0.15">
      <c r="A33" s="89" t="s">
        <v>60</v>
      </c>
      <c r="D33" s="106"/>
      <c r="E33" s="101"/>
      <c r="F33" s="101"/>
      <c r="G33" s="101"/>
      <c r="H33" s="101" t="s">
        <v>20</v>
      </c>
      <c r="I33" s="101"/>
      <c r="J33" s="101"/>
      <c r="K33" s="100"/>
      <c r="L33" s="100"/>
      <c r="M33" s="100"/>
      <c r="N33" s="100"/>
      <c r="O33" s="100"/>
      <c r="P33" s="107">
        <v>12251</v>
      </c>
      <c r="Q33" s="108"/>
      <c r="R33" s="106"/>
      <c r="S33" s="101"/>
      <c r="T33" s="101"/>
      <c r="U33" s="101"/>
      <c r="V33" s="101"/>
      <c r="W33" s="101"/>
      <c r="X33" s="101"/>
      <c r="Y33" s="100"/>
      <c r="Z33" s="107"/>
      <c r="AA33" s="379"/>
      <c r="AD33" s="91">
        <v>12251112</v>
      </c>
    </row>
    <row r="34" spans="1:30" ht="14.65" customHeight="1" x14ac:dyDescent="0.15">
      <c r="A34" s="89" t="s">
        <v>61</v>
      </c>
      <c r="D34" s="106"/>
      <c r="E34" s="101"/>
      <c r="F34" s="101"/>
      <c r="G34" s="101"/>
      <c r="H34" s="101" t="s">
        <v>27</v>
      </c>
      <c r="I34" s="101"/>
      <c r="J34" s="101"/>
      <c r="K34" s="100"/>
      <c r="L34" s="100"/>
      <c r="M34" s="100"/>
      <c r="N34" s="100"/>
      <c r="O34" s="100"/>
      <c r="P34" s="107">
        <v>775496</v>
      </c>
      <c r="Q34" s="108"/>
      <c r="R34" s="418"/>
      <c r="S34" s="419"/>
      <c r="T34" s="419"/>
      <c r="U34" s="419"/>
      <c r="V34" s="419"/>
      <c r="W34" s="419"/>
      <c r="X34" s="419"/>
      <c r="Y34" s="419"/>
      <c r="Z34" s="107"/>
      <c r="AA34" s="336"/>
      <c r="AD34" s="91">
        <v>775495700</v>
      </c>
    </row>
    <row r="35" spans="1:30" ht="14.65" customHeight="1" x14ac:dyDescent="0.15">
      <c r="A35" s="89" t="s">
        <v>62</v>
      </c>
      <c r="D35" s="106"/>
      <c r="E35" s="101"/>
      <c r="F35" s="101"/>
      <c r="G35" s="101"/>
      <c r="H35" s="101" t="s">
        <v>29</v>
      </c>
      <c r="I35" s="101"/>
      <c r="J35" s="101"/>
      <c r="K35" s="100"/>
      <c r="L35" s="100"/>
      <c r="M35" s="100"/>
      <c r="N35" s="100"/>
      <c r="O35" s="100"/>
      <c r="P35" s="107">
        <v>-194992</v>
      </c>
      <c r="Q35" s="108"/>
      <c r="R35" s="101"/>
      <c r="S35" s="383"/>
      <c r="T35" s="383"/>
      <c r="U35" s="383"/>
      <c r="V35" s="383"/>
      <c r="W35" s="383"/>
      <c r="X35" s="383"/>
      <c r="Y35" s="383"/>
      <c r="Z35" s="107"/>
      <c r="AA35" s="379"/>
      <c r="AD35" s="91">
        <v>-194992315</v>
      </c>
    </row>
    <row r="36" spans="1:30" ht="14.65" customHeight="1" x14ac:dyDescent="0.15">
      <c r="A36" s="89" t="s">
        <v>63</v>
      </c>
      <c r="D36" s="106"/>
      <c r="E36" s="101"/>
      <c r="F36" s="101"/>
      <c r="G36" s="101"/>
      <c r="H36" s="101" t="s">
        <v>32</v>
      </c>
      <c r="I36" s="101"/>
      <c r="J36" s="101"/>
      <c r="K36" s="100"/>
      <c r="L36" s="100"/>
      <c r="M36" s="100"/>
      <c r="N36" s="100"/>
      <c r="O36" s="100"/>
      <c r="P36" s="107">
        <v>29401870</v>
      </c>
      <c r="Q36" s="108"/>
      <c r="R36" s="101"/>
      <c r="S36" s="101"/>
      <c r="T36" s="101"/>
      <c r="U36" s="101"/>
      <c r="V36" s="101"/>
      <c r="W36" s="101"/>
      <c r="X36" s="101"/>
      <c r="Y36" s="100"/>
      <c r="Z36" s="107"/>
      <c r="AA36" s="379"/>
      <c r="AD36" s="91">
        <v>29401869630</v>
      </c>
    </row>
    <row r="37" spans="1:30" ht="14.65" customHeight="1" x14ac:dyDescent="0.15">
      <c r="A37" s="89" t="s">
        <v>64</v>
      </c>
      <c r="D37" s="106"/>
      <c r="E37" s="101"/>
      <c r="F37" s="101"/>
      <c r="G37" s="101"/>
      <c r="H37" s="101" t="s">
        <v>34</v>
      </c>
      <c r="I37" s="101"/>
      <c r="J37" s="101"/>
      <c r="K37" s="100"/>
      <c r="L37" s="100"/>
      <c r="M37" s="100"/>
      <c r="N37" s="100"/>
      <c r="O37" s="100"/>
      <c r="P37" s="107">
        <v>-12915323</v>
      </c>
      <c r="Q37" s="108"/>
      <c r="R37" s="99"/>
      <c r="S37" s="100"/>
      <c r="T37" s="100"/>
      <c r="U37" s="100"/>
      <c r="V37" s="100"/>
      <c r="W37" s="100"/>
      <c r="X37" s="100"/>
      <c r="Y37" s="118"/>
      <c r="Z37" s="107"/>
      <c r="AA37" s="379"/>
      <c r="AD37" s="91">
        <v>-12915323086</v>
      </c>
    </row>
    <row r="38" spans="1:30" ht="14.65" customHeight="1" x14ac:dyDescent="0.15">
      <c r="A38" s="89" t="s">
        <v>65</v>
      </c>
      <c r="D38" s="106"/>
      <c r="E38" s="101"/>
      <c r="F38" s="101"/>
      <c r="G38" s="101"/>
      <c r="H38" s="101" t="s">
        <v>52</v>
      </c>
      <c r="I38" s="101"/>
      <c r="J38" s="101"/>
      <c r="K38" s="100"/>
      <c r="L38" s="100"/>
      <c r="M38" s="100"/>
      <c r="N38" s="100"/>
      <c r="O38" s="100"/>
      <c r="P38" s="107" t="s">
        <v>426</v>
      </c>
      <c r="Q38" s="108"/>
      <c r="R38" s="100"/>
      <c r="S38" s="100"/>
      <c r="T38" s="100"/>
      <c r="U38" s="100"/>
      <c r="V38" s="100"/>
      <c r="W38" s="100"/>
      <c r="X38" s="100"/>
      <c r="Y38" s="100"/>
      <c r="Z38" s="107"/>
      <c r="AA38" s="379"/>
      <c r="AD38" s="91" t="s">
        <v>21</v>
      </c>
    </row>
    <row r="39" spans="1:30" ht="14.65" customHeight="1" x14ac:dyDescent="0.15">
      <c r="A39" s="89" t="s">
        <v>66</v>
      </c>
      <c r="D39" s="106"/>
      <c r="E39" s="101"/>
      <c r="F39" s="101"/>
      <c r="G39" s="101"/>
      <c r="H39" s="101" t="s">
        <v>54</v>
      </c>
      <c r="I39" s="101"/>
      <c r="J39" s="101"/>
      <c r="K39" s="100"/>
      <c r="L39" s="100"/>
      <c r="M39" s="100"/>
      <c r="N39" s="100"/>
      <c r="O39" s="100"/>
      <c r="P39" s="107" t="s">
        <v>426</v>
      </c>
      <c r="Q39" s="108"/>
      <c r="R39" s="119"/>
      <c r="S39" s="119"/>
      <c r="T39" s="119"/>
      <c r="U39" s="119"/>
      <c r="V39" s="119"/>
      <c r="W39" s="119"/>
      <c r="X39" s="119"/>
      <c r="Y39" s="119"/>
      <c r="Z39" s="334"/>
      <c r="AA39" s="380"/>
      <c r="AD39" s="91" t="s">
        <v>21</v>
      </c>
    </row>
    <row r="40" spans="1:30" ht="14.65" customHeight="1" x14ac:dyDescent="0.15">
      <c r="A40" s="89" t="s">
        <v>67</v>
      </c>
      <c r="D40" s="106"/>
      <c r="E40" s="101"/>
      <c r="F40" s="101"/>
      <c r="G40" s="101"/>
      <c r="H40" s="101" t="s">
        <v>57</v>
      </c>
      <c r="I40" s="101"/>
      <c r="J40" s="101"/>
      <c r="K40" s="100"/>
      <c r="L40" s="100"/>
      <c r="M40" s="100"/>
      <c r="N40" s="100"/>
      <c r="O40" s="100"/>
      <c r="P40" s="107">
        <v>12310</v>
      </c>
      <c r="Q40" s="108"/>
      <c r="R40" s="119"/>
      <c r="S40" s="119"/>
      <c r="T40" s="119"/>
      <c r="U40" s="119"/>
      <c r="V40" s="119"/>
      <c r="W40" s="119"/>
      <c r="X40" s="119"/>
      <c r="Y40" s="119"/>
      <c r="Z40" s="334"/>
      <c r="AA40" s="380"/>
      <c r="AD40" s="91">
        <v>12310000</v>
      </c>
    </row>
    <row r="41" spans="1:30" ht="14.65" customHeight="1" x14ac:dyDescent="0.15">
      <c r="A41" s="89" t="s">
        <v>69</v>
      </c>
      <c r="D41" s="106"/>
      <c r="E41" s="101"/>
      <c r="F41" s="101"/>
      <c r="G41" s="101" t="s">
        <v>70</v>
      </c>
      <c r="H41" s="110"/>
      <c r="I41" s="110"/>
      <c r="J41" s="110"/>
      <c r="K41" s="111"/>
      <c r="L41" s="111"/>
      <c r="M41" s="111"/>
      <c r="N41" s="111"/>
      <c r="O41" s="111"/>
      <c r="P41" s="107">
        <v>484970</v>
      </c>
      <c r="Q41" s="108"/>
      <c r="R41" s="119"/>
      <c r="S41" s="119"/>
      <c r="T41" s="119"/>
      <c r="U41" s="119"/>
      <c r="V41" s="119"/>
      <c r="W41" s="119"/>
      <c r="X41" s="119"/>
      <c r="Y41" s="119"/>
      <c r="Z41" s="334"/>
      <c r="AA41" s="380"/>
      <c r="AD41" s="91">
        <v>484969675</v>
      </c>
    </row>
    <row r="42" spans="1:30" ht="14.65" customHeight="1" x14ac:dyDescent="0.15">
      <c r="A42" s="89" t="s">
        <v>71</v>
      </c>
      <c r="D42" s="106"/>
      <c r="E42" s="101"/>
      <c r="F42" s="101"/>
      <c r="G42" s="101" t="s">
        <v>72</v>
      </c>
      <c r="H42" s="110"/>
      <c r="I42" s="110"/>
      <c r="J42" s="110"/>
      <c r="K42" s="111"/>
      <c r="L42" s="111"/>
      <c r="M42" s="111"/>
      <c r="N42" s="111"/>
      <c r="O42" s="111"/>
      <c r="P42" s="107">
        <v>-382830</v>
      </c>
      <c r="Q42" s="108"/>
      <c r="R42" s="119"/>
      <c r="S42" s="119"/>
      <c r="T42" s="119"/>
      <c r="U42" s="119"/>
      <c r="V42" s="119"/>
      <c r="W42" s="119"/>
      <c r="X42" s="119"/>
      <c r="Y42" s="119"/>
      <c r="Z42" s="334"/>
      <c r="AA42" s="380"/>
      <c r="AD42" s="91">
        <v>-382829701</v>
      </c>
    </row>
    <row r="43" spans="1:30" ht="14.65" customHeight="1" x14ac:dyDescent="0.15">
      <c r="A43" s="89" t="s">
        <v>74</v>
      </c>
      <c r="D43" s="106"/>
      <c r="E43" s="101"/>
      <c r="F43" s="101" t="s">
        <v>75</v>
      </c>
      <c r="G43" s="101"/>
      <c r="H43" s="110"/>
      <c r="I43" s="110"/>
      <c r="J43" s="110"/>
      <c r="K43" s="111"/>
      <c r="L43" s="111"/>
      <c r="M43" s="111"/>
      <c r="N43" s="111"/>
      <c r="O43" s="111"/>
      <c r="P43" s="107">
        <v>63481</v>
      </c>
      <c r="Q43" s="108"/>
      <c r="R43" s="119"/>
      <c r="S43" s="119"/>
      <c r="T43" s="119"/>
      <c r="U43" s="119"/>
      <c r="V43" s="119"/>
      <c r="W43" s="119"/>
      <c r="X43" s="119"/>
      <c r="Y43" s="119"/>
      <c r="Z43" s="334"/>
      <c r="AA43" s="380"/>
      <c r="AD43" s="91">
        <f>IF(COUNTIF(AD44:AD45,"-")=COUNTA(AD44:AD45),"-",SUM(AD44:AD45))</f>
        <v>63480821</v>
      </c>
    </row>
    <row r="44" spans="1:30" ht="14.65" customHeight="1" x14ac:dyDescent="0.15">
      <c r="A44" s="89" t="s">
        <v>76</v>
      </c>
      <c r="D44" s="106"/>
      <c r="E44" s="101"/>
      <c r="F44" s="101"/>
      <c r="G44" s="101" t="s">
        <v>77</v>
      </c>
      <c r="H44" s="101"/>
      <c r="I44" s="101"/>
      <c r="J44" s="101"/>
      <c r="K44" s="100"/>
      <c r="L44" s="100"/>
      <c r="M44" s="100"/>
      <c r="N44" s="100"/>
      <c r="O44" s="100"/>
      <c r="P44" s="107">
        <v>63481</v>
      </c>
      <c r="Q44" s="108"/>
      <c r="R44" s="119"/>
      <c r="S44" s="119"/>
      <c r="T44" s="119"/>
      <c r="U44" s="119"/>
      <c r="V44" s="119"/>
      <c r="W44" s="119"/>
      <c r="X44" s="119"/>
      <c r="Y44" s="119"/>
      <c r="Z44" s="334"/>
      <c r="AA44" s="380"/>
      <c r="AD44" s="91">
        <v>63480821</v>
      </c>
    </row>
    <row r="45" spans="1:30" ht="14.65" customHeight="1" x14ac:dyDescent="0.15">
      <c r="A45" s="89" t="s">
        <v>78</v>
      </c>
      <c r="D45" s="106"/>
      <c r="E45" s="101"/>
      <c r="F45" s="101"/>
      <c r="G45" s="101" t="s">
        <v>52</v>
      </c>
      <c r="H45" s="101"/>
      <c r="I45" s="101"/>
      <c r="J45" s="101"/>
      <c r="K45" s="100"/>
      <c r="L45" s="100"/>
      <c r="M45" s="100"/>
      <c r="N45" s="100"/>
      <c r="O45" s="100"/>
      <c r="P45" s="107" t="s">
        <v>426</v>
      </c>
      <c r="Q45" s="108"/>
      <c r="R45" s="119"/>
      <c r="S45" s="119"/>
      <c r="T45" s="119"/>
      <c r="U45" s="119"/>
      <c r="V45" s="119"/>
      <c r="W45" s="119"/>
      <c r="X45" s="119"/>
      <c r="Y45" s="119"/>
      <c r="Z45" s="334"/>
      <c r="AA45" s="380"/>
      <c r="AD45" s="91" t="s">
        <v>21</v>
      </c>
    </row>
    <row r="46" spans="1:30" ht="14.65" customHeight="1" x14ac:dyDescent="0.15">
      <c r="A46" s="89" t="s">
        <v>79</v>
      </c>
      <c r="D46" s="106"/>
      <c r="E46" s="101"/>
      <c r="F46" s="101" t="s">
        <v>80</v>
      </c>
      <c r="G46" s="101"/>
      <c r="H46" s="101"/>
      <c r="I46" s="101"/>
      <c r="J46" s="101"/>
      <c r="K46" s="101"/>
      <c r="L46" s="100"/>
      <c r="M46" s="100"/>
      <c r="N46" s="100"/>
      <c r="O46" s="100"/>
      <c r="P46" s="107">
        <v>3341237</v>
      </c>
      <c r="Q46" s="108"/>
      <c r="R46" s="119"/>
      <c r="S46" s="119"/>
      <c r="T46" s="119"/>
      <c r="U46" s="119"/>
      <c r="V46" s="119"/>
      <c r="W46" s="119"/>
      <c r="X46" s="119"/>
      <c r="Y46" s="119"/>
      <c r="Z46" s="334"/>
      <c r="AA46" s="380"/>
      <c r="AD46" s="91">
        <f>IF(COUNTIF(AD47:AD58,"-")=COUNTA(AD47:AD58),"-",SUM(AD47,AD51:AD54,AD57:AD58))</f>
        <v>3341237408</v>
      </c>
    </row>
    <row r="47" spans="1:30" ht="14.65" customHeight="1" x14ac:dyDescent="0.15">
      <c r="A47" s="89" t="s">
        <v>81</v>
      </c>
      <c r="D47" s="106"/>
      <c r="E47" s="101"/>
      <c r="F47" s="101"/>
      <c r="G47" s="101" t="s">
        <v>82</v>
      </c>
      <c r="H47" s="101"/>
      <c r="I47" s="101"/>
      <c r="J47" s="101"/>
      <c r="K47" s="101"/>
      <c r="L47" s="100"/>
      <c r="M47" s="100"/>
      <c r="N47" s="100"/>
      <c r="O47" s="100"/>
      <c r="P47" s="107">
        <v>38882</v>
      </c>
      <c r="Q47" s="108"/>
      <c r="R47" s="119"/>
      <c r="S47" s="119"/>
      <c r="T47" s="119"/>
      <c r="U47" s="119"/>
      <c r="V47" s="119"/>
      <c r="W47" s="119"/>
      <c r="X47" s="119"/>
      <c r="Y47" s="119"/>
      <c r="Z47" s="334"/>
      <c r="AA47" s="380"/>
      <c r="AD47" s="91">
        <f>IF(COUNTIF(AD48:AD50,"-")=COUNTA(AD48:AD50),"-",SUM(AD48:AD50))</f>
        <v>38882354</v>
      </c>
    </row>
    <row r="48" spans="1:30" ht="14.65" customHeight="1" x14ac:dyDescent="0.15">
      <c r="A48" s="89" t="s">
        <v>83</v>
      </c>
      <c r="D48" s="106"/>
      <c r="E48" s="101"/>
      <c r="F48" s="101"/>
      <c r="G48" s="101"/>
      <c r="H48" s="101" t="s">
        <v>84</v>
      </c>
      <c r="I48" s="101"/>
      <c r="J48" s="101"/>
      <c r="K48" s="101"/>
      <c r="L48" s="100"/>
      <c r="M48" s="100"/>
      <c r="N48" s="100"/>
      <c r="O48" s="100"/>
      <c r="P48" s="107" t="s">
        <v>426</v>
      </c>
      <c r="Q48" s="108"/>
      <c r="R48" s="119"/>
      <c r="S48" s="119"/>
      <c r="T48" s="119"/>
      <c r="U48" s="119"/>
      <c r="V48" s="119"/>
      <c r="W48" s="119"/>
      <c r="X48" s="119"/>
      <c r="Y48" s="119"/>
      <c r="Z48" s="334"/>
      <c r="AA48" s="380"/>
      <c r="AD48" s="91" t="s">
        <v>21</v>
      </c>
    </row>
    <row r="49" spans="1:30" ht="14.65" customHeight="1" x14ac:dyDescent="0.15">
      <c r="A49" s="89" t="s">
        <v>85</v>
      </c>
      <c r="D49" s="106"/>
      <c r="E49" s="101"/>
      <c r="F49" s="101"/>
      <c r="G49" s="101"/>
      <c r="H49" s="101" t="s">
        <v>86</v>
      </c>
      <c r="I49" s="101"/>
      <c r="J49" s="101"/>
      <c r="K49" s="101"/>
      <c r="L49" s="100"/>
      <c r="M49" s="100"/>
      <c r="N49" s="100"/>
      <c r="O49" s="100"/>
      <c r="P49" s="107">
        <v>38882</v>
      </c>
      <c r="Q49" s="108"/>
      <c r="R49" s="119"/>
      <c r="S49" s="119"/>
      <c r="T49" s="119"/>
      <c r="U49" s="119"/>
      <c r="V49" s="119"/>
      <c r="W49" s="119"/>
      <c r="X49" s="119"/>
      <c r="Y49" s="119"/>
      <c r="Z49" s="334"/>
      <c r="AA49" s="380"/>
      <c r="AD49" s="91">
        <v>38882354</v>
      </c>
    </row>
    <row r="50" spans="1:30" ht="14.65" customHeight="1" x14ac:dyDescent="0.15">
      <c r="A50" s="89" t="s">
        <v>87</v>
      </c>
      <c r="D50" s="106"/>
      <c r="E50" s="101"/>
      <c r="F50" s="101"/>
      <c r="G50" s="101"/>
      <c r="H50" s="101" t="s">
        <v>52</v>
      </c>
      <c r="I50" s="101"/>
      <c r="J50" s="101"/>
      <c r="K50" s="101"/>
      <c r="L50" s="100"/>
      <c r="M50" s="100"/>
      <c r="N50" s="100"/>
      <c r="O50" s="100"/>
      <c r="P50" s="107" t="s">
        <v>426</v>
      </c>
      <c r="Q50" s="108"/>
      <c r="R50" s="119"/>
      <c r="S50" s="119"/>
      <c r="T50" s="119"/>
      <c r="U50" s="119"/>
      <c r="V50" s="119"/>
      <c r="W50" s="119"/>
      <c r="X50" s="119"/>
      <c r="Y50" s="119"/>
      <c r="Z50" s="334"/>
      <c r="AA50" s="380"/>
      <c r="AD50" s="91" t="s">
        <v>21</v>
      </c>
    </row>
    <row r="51" spans="1:30" ht="14.65" customHeight="1" x14ac:dyDescent="0.15">
      <c r="A51" s="89" t="s">
        <v>88</v>
      </c>
      <c r="D51" s="106"/>
      <c r="E51" s="101"/>
      <c r="F51" s="101"/>
      <c r="G51" s="101" t="s">
        <v>89</v>
      </c>
      <c r="H51" s="101"/>
      <c r="I51" s="101"/>
      <c r="J51" s="101"/>
      <c r="K51" s="101"/>
      <c r="L51" s="100"/>
      <c r="M51" s="100"/>
      <c r="N51" s="100"/>
      <c r="O51" s="100"/>
      <c r="P51" s="107" t="s">
        <v>426</v>
      </c>
      <c r="Q51" s="108"/>
      <c r="R51" s="119"/>
      <c r="S51" s="119"/>
      <c r="T51" s="119"/>
      <c r="U51" s="119"/>
      <c r="V51" s="119"/>
      <c r="W51" s="119"/>
      <c r="X51" s="119"/>
      <c r="Y51" s="119"/>
      <c r="Z51" s="334"/>
      <c r="AA51" s="380"/>
      <c r="AD51" s="91" t="s">
        <v>21</v>
      </c>
    </row>
    <row r="52" spans="1:30" ht="14.65" customHeight="1" x14ac:dyDescent="0.15">
      <c r="A52" s="89" t="s">
        <v>90</v>
      </c>
      <c r="D52" s="106"/>
      <c r="E52" s="101"/>
      <c r="F52" s="101"/>
      <c r="G52" s="101" t="s">
        <v>91</v>
      </c>
      <c r="H52" s="101"/>
      <c r="I52" s="101"/>
      <c r="J52" s="101"/>
      <c r="K52" s="100"/>
      <c r="L52" s="100"/>
      <c r="M52" s="100"/>
      <c r="N52" s="100"/>
      <c r="O52" s="100"/>
      <c r="P52" s="107">
        <v>16205</v>
      </c>
      <c r="Q52" s="108"/>
      <c r="R52" s="119"/>
      <c r="S52" s="119"/>
      <c r="T52" s="119"/>
      <c r="U52" s="119"/>
      <c r="V52" s="119"/>
      <c r="W52" s="119"/>
      <c r="X52" s="119"/>
      <c r="Y52" s="119"/>
      <c r="Z52" s="334"/>
      <c r="AA52" s="380"/>
      <c r="AD52" s="91">
        <v>16205090</v>
      </c>
    </row>
    <row r="53" spans="1:30" ht="14.65" customHeight="1" x14ac:dyDescent="0.15">
      <c r="A53" s="89" t="s">
        <v>92</v>
      </c>
      <c r="D53" s="106"/>
      <c r="E53" s="101"/>
      <c r="F53" s="101"/>
      <c r="G53" s="101" t="s">
        <v>93</v>
      </c>
      <c r="H53" s="101"/>
      <c r="I53" s="101"/>
      <c r="J53" s="101"/>
      <c r="K53" s="100"/>
      <c r="L53" s="100"/>
      <c r="M53" s="100"/>
      <c r="N53" s="100"/>
      <c r="O53" s="100"/>
      <c r="P53" s="107" t="s">
        <v>426</v>
      </c>
      <c r="Q53" s="108"/>
      <c r="R53" s="119"/>
      <c r="S53" s="119"/>
      <c r="T53" s="119"/>
      <c r="U53" s="119"/>
      <c r="V53" s="119"/>
      <c r="W53" s="119"/>
      <c r="X53" s="119"/>
      <c r="Y53" s="119"/>
      <c r="Z53" s="334"/>
      <c r="AA53" s="380"/>
      <c r="AD53" s="91" t="s">
        <v>21</v>
      </c>
    </row>
    <row r="54" spans="1:30" ht="14.65" customHeight="1" x14ac:dyDescent="0.15">
      <c r="A54" s="89" t="s">
        <v>94</v>
      </c>
      <c r="D54" s="106"/>
      <c r="E54" s="101"/>
      <c r="F54" s="101"/>
      <c r="G54" s="101" t="s">
        <v>95</v>
      </c>
      <c r="H54" s="101"/>
      <c r="I54" s="101"/>
      <c r="J54" s="101"/>
      <c r="K54" s="100"/>
      <c r="L54" s="100"/>
      <c r="M54" s="100"/>
      <c r="N54" s="100"/>
      <c r="O54" s="100"/>
      <c r="P54" s="107">
        <v>3286150</v>
      </c>
      <c r="Q54" s="108"/>
      <c r="R54" s="119"/>
      <c r="S54" s="119"/>
      <c r="T54" s="119"/>
      <c r="U54" s="119"/>
      <c r="V54" s="119"/>
      <c r="W54" s="119"/>
      <c r="X54" s="119"/>
      <c r="Y54" s="119"/>
      <c r="Z54" s="334"/>
      <c r="AA54" s="380"/>
      <c r="AD54" s="91">
        <f>IF(COUNTIF(AD55:AD56,"-")=COUNTA(AD55:AD56),"-",SUM(AD55:AD56))</f>
        <v>3286149964</v>
      </c>
    </row>
    <row r="55" spans="1:30" ht="14.65" customHeight="1" x14ac:dyDescent="0.15">
      <c r="A55" s="89" t="s">
        <v>96</v>
      </c>
      <c r="D55" s="106"/>
      <c r="E55" s="101"/>
      <c r="F55" s="101"/>
      <c r="G55" s="101"/>
      <c r="H55" s="101" t="s">
        <v>98</v>
      </c>
      <c r="I55" s="101"/>
      <c r="J55" s="101"/>
      <c r="K55" s="100"/>
      <c r="L55" s="100"/>
      <c r="M55" s="100"/>
      <c r="N55" s="100"/>
      <c r="O55" s="100"/>
      <c r="P55" s="107">
        <v>1459189</v>
      </c>
      <c r="Q55" s="108"/>
      <c r="R55" s="119"/>
      <c r="S55" s="119"/>
      <c r="T55" s="119"/>
      <c r="U55" s="119"/>
      <c r="V55" s="119"/>
      <c r="W55" s="119"/>
      <c r="X55" s="119"/>
      <c r="Y55" s="119"/>
      <c r="Z55" s="334"/>
      <c r="AA55" s="380"/>
      <c r="AD55" s="91">
        <v>1459188699</v>
      </c>
    </row>
    <row r="56" spans="1:30" ht="14.65" customHeight="1" x14ac:dyDescent="0.15">
      <c r="A56" s="89" t="s">
        <v>99</v>
      </c>
      <c r="D56" s="106"/>
      <c r="E56" s="100"/>
      <c r="F56" s="101"/>
      <c r="G56" s="101"/>
      <c r="H56" s="101" t="s">
        <v>52</v>
      </c>
      <c r="I56" s="101"/>
      <c r="J56" s="101"/>
      <c r="K56" s="100"/>
      <c r="L56" s="100"/>
      <c r="M56" s="100"/>
      <c r="N56" s="100"/>
      <c r="O56" s="100"/>
      <c r="P56" s="107">
        <v>1826961</v>
      </c>
      <c r="Q56" s="108"/>
      <c r="R56" s="119"/>
      <c r="S56" s="119"/>
      <c r="T56" s="119"/>
      <c r="U56" s="119"/>
      <c r="V56" s="119"/>
      <c r="W56" s="119"/>
      <c r="X56" s="119"/>
      <c r="Y56" s="119"/>
      <c r="Z56" s="334"/>
      <c r="AA56" s="380"/>
      <c r="AD56" s="91">
        <v>1826961265</v>
      </c>
    </row>
    <row r="57" spans="1:30" ht="14.65" customHeight="1" x14ac:dyDescent="0.15">
      <c r="A57" s="89" t="s">
        <v>100</v>
      </c>
      <c r="D57" s="106"/>
      <c r="E57" s="100"/>
      <c r="F57" s="101"/>
      <c r="G57" s="101" t="s">
        <v>52</v>
      </c>
      <c r="H57" s="101"/>
      <c r="I57" s="101"/>
      <c r="J57" s="101"/>
      <c r="K57" s="100"/>
      <c r="L57" s="100"/>
      <c r="M57" s="100"/>
      <c r="N57" s="100"/>
      <c r="O57" s="100"/>
      <c r="P57" s="107" t="s">
        <v>426</v>
      </c>
      <c r="Q57" s="108"/>
      <c r="R57" s="119"/>
      <c r="S57" s="119"/>
      <c r="T57" s="119"/>
      <c r="U57" s="119"/>
      <c r="V57" s="119"/>
      <c r="W57" s="119"/>
      <c r="X57" s="119"/>
      <c r="Y57" s="119"/>
      <c r="Z57" s="334"/>
      <c r="AA57" s="380"/>
      <c r="AD57" s="91" t="s">
        <v>21</v>
      </c>
    </row>
    <row r="58" spans="1:30" ht="14.65" customHeight="1" x14ac:dyDescent="0.15">
      <c r="A58" s="89" t="s">
        <v>101</v>
      </c>
      <c r="D58" s="106"/>
      <c r="E58" s="100"/>
      <c r="F58" s="101"/>
      <c r="G58" s="101" t="s">
        <v>102</v>
      </c>
      <c r="H58" s="101"/>
      <c r="I58" s="101"/>
      <c r="J58" s="101"/>
      <c r="K58" s="100"/>
      <c r="L58" s="100"/>
      <c r="M58" s="100"/>
      <c r="N58" s="100"/>
      <c r="O58" s="100"/>
      <c r="P58" s="107" t="s">
        <v>426</v>
      </c>
      <c r="Q58" s="108"/>
      <c r="R58" s="119"/>
      <c r="S58" s="119"/>
      <c r="T58" s="119"/>
      <c r="U58" s="119"/>
      <c r="V58" s="119"/>
      <c r="W58" s="119"/>
      <c r="X58" s="119"/>
      <c r="Y58" s="119"/>
      <c r="Z58" s="334"/>
      <c r="AA58" s="380"/>
      <c r="AD58" s="91" t="s">
        <v>21</v>
      </c>
    </row>
    <row r="59" spans="1:30" ht="14.65" customHeight="1" x14ac:dyDescent="0.15">
      <c r="A59" s="89" t="s">
        <v>103</v>
      </c>
      <c r="D59" s="106"/>
      <c r="E59" s="100" t="s">
        <v>104</v>
      </c>
      <c r="F59" s="101"/>
      <c r="G59" s="102"/>
      <c r="H59" s="102"/>
      <c r="I59" s="102"/>
      <c r="J59" s="100"/>
      <c r="K59" s="100"/>
      <c r="L59" s="100"/>
      <c r="M59" s="100"/>
      <c r="N59" s="100"/>
      <c r="O59" s="100"/>
      <c r="P59" s="107">
        <v>2684053</v>
      </c>
      <c r="Q59" s="108"/>
      <c r="R59" s="119"/>
      <c r="S59" s="119"/>
      <c r="T59" s="119"/>
      <c r="U59" s="119"/>
      <c r="V59" s="119"/>
      <c r="W59" s="119"/>
      <c r="X59" s="119"/>
      <c r="Y59" s="119"/>
      <c r="Z59" s="334"/>
      <c r="AA59" s="380"/>
      <c r="AD59" s="91">
        <f>IF(COUNTIF(AD60:AD68,"-")=COUNTA(AD60:AD68),"-",SUM(AD60:AD63,AD66:AD68))</f>
        <v>2684053354</v>
      </c>
    </row>
    <row r="60" spans="1:30" ht="14.65" customHeight="1" x14ac:dyDescent="0.15">
      <c r="A60" s="89" t="s">
        <v>105</v>
      </c>
      <c r="D60" s="106"/>
      <c r="E60" s="100"/>
      <c r="F60" s="101" t="s">
        <v>106</v>
      </c>
      <c r="G60" s="102"/>
      <c r="H60" s="102"/>
      <c r="I60" s="102"/>
      <c r="J60" s="100"/>
      <c r="K60" s="100"/>
      <c r="L60" s="100"/>
      <c r="M60" s="100"/>
      <c r="N60" s="100"/>
      <c r="O60" s="100"/>
      <c r="P60" s="107">
        <v>184258</v>
      </c>
      <c r="Q60" s="108"/>
      <c r="R60" s="119"/>
      <c r="S60" s="119"/>
      <c r="T60" s="119"/>
      <c r="U60" s="119"/>
      <c r="V60" s="119"/>
      <c r="W60" s="119"/>
      <c r="X60" s="119"/>
      <c r="Y60" s="119"/>
      <c r="Z60" s="334"/>
      <c r="AA60" s="380"/>
      <c r="AD60" s="91">
        <v>184257897</v>
      </c>
    </row>
    <row r="61" spans="1:30" ht="14.65" customHeight="1" x14ac:dyDescent="0.15">
      <c r="A61" s="89" t="s">
        <v>107</v>
      </c>
      <c r="D61" s="106"/>
      <c r="E61" s="100"/>
      <c r="F61" s="101" t="s">
        <v>108</v>
      </c>
      <c r="G61" s="101"/>
      <c r="H61" s="110"/>
      <c r="I61" s="101"/>
      <c r="J61" s="101"/>
      <c r="K61" s="100"/>
      <c r="L61" s="100"/>
      <c r="M61" s="100"/>
      <c r="N61" s="100"/>
      <c r="O61" s="100"/>
      <c r="P61" s="107">
        <v>77242</v>
      </c>
      <c r="Q61" s="108"/>
      <c r="R61" s="119"/>
      <c r="S61" s="119"/>
      <c r="T61" s="119"/>
      <c r="U61" s="119"/>
      <c r="V61" s="119"/>
      <c r="W61" s="119"/>
      <c r="X61" s="119"/>
      <c r="Y61" s="119"/>
      <c r="Z61" s="334"/>
      <c r="AA61" s="380"/>
      <c r="AD61" s="91">
        <v>77242319</v>
      </c>
    </row>
    <row r="62" spans="1:30" ht="14.65" customHeight="1" x14ac:dyDescent="0.15">
      <c r="A62" s="89">
        <v>1500000</v>
      </c>
      <c r="D62" s="106"/>
      <c r="E62" s="100"/>
      <c r="F62" s="101" t="s">
        <v>109</v>
      </c>
      <c r="G62" s="101"/>
      <c r="H62" s="101"/>
      <c r="I62" s="101"/>
      <c r="J62" s="101"/>
      <c r="K62" s="100"/>
      <c r="L62" s="100"/>
      <c r="M62" s="100"/>
      <c r="N62" s="100"/>
      <c r="O62" s="100"/>
      <c r="P62" s="107" t="s">
        <v>426</v>
      </c>
      <c r="Q62" s="108"/>
      <c r="R62" s="119"/>
      <c r="S62" s="119"/>
      <c r="T62" s="119"/>
      <c r="U62" s="119"/>
      <c r="V62" s="119"/>
      <c r="W62" s="119"/>
      <c r="X62" s="119"/>
      <c r="Y62" s="119"/>
      <c r="Z62" s="334"/>
      <c r="AA62" s="380"/>
      <c r="AD62" s="91" t="s">
        <v>21</v>
      </c>
    </row>
    <row r="63" spans="1:30" ht="14.65" customHeight="1" x14ac:dyDescent="0.15">
      <c r="A63" s="89" t="s">
        <v>110</v>
      </c>
      <c r="D63" s="106"/>
      <c r="E63" s="101"/>
      <c r="F63" s="101" t="s">
        <v>95</v>
      </c>
      <c r="G63" s="101"/>
      <c r="H63" s="110"/>
      <c r="I63" s="101"/>
      <c r="J63" s="101"/>
      <c r="K63" s="100"/>
      <c r="L63" s="100"/>
      <c r="M63" s="100"/>
      <c r="N63" s="100"/>
      <c r="O63" s="100"/>
      <c r="P63" s="107">
        <v>2423155</v>
      </c>
      <c r="Q63" s="108"/>
      <c r="R63" s="119"/>
      <c r="S63" s="119"/>
      <c r="T63" s="119"/>
      <c r="U63" s="119"/>
      <c r="V63" s="119"/>
      <c r="W63" s="119"/>
      <c r="X63" s="119"/>
      <c r="Y63" s="119"/>
      <c r="Z63" s="334"/>
      <c r="AA63" s="380"/>
      <c r="AD63" s="91">
        <f>IF(COUNTIF(AD64:AD65,"-")=COUNTA(AD64:AD65),"-",SUM(AD64:AD65))</f>
        <v>2423155327</v>
      </c>
    </row>
    <row r="64" spans="1:30" ht="14.65" customHeight="1" x14ac:dyDescent="0.15">
      <c r="A64" s="89" t="s">
        <v>111</v>
      </c>
      <c r="D64" s="106"/>
      <c r="E64" s="101"/>
      <c r="F64" s="101"/>
      <c r="G64" s="101" t="s">
        <v>112</v>
      </c>
      <c r="H64" s="101"/>
      <c r="I64" s="101"/>
      <c r="J64" s="101"/>
      <c r="K64" s="100"/>
      <c r="L64" s="100"/>
      <c r="M64" s="100"/>
      <c r="N64" s="100"/>
      <c r="O64" s="100"/>
      <c r="P64" s="107">
        <v>2423155</v>
      </c>
      <c r="Q64" s="108"/>
      <c r="R64" s="119"/>
      <c r="S64" s="119"/>
      <c r="T64" s="119"/>
      <c r="U64" s="119"/>
      <c r="V64" s="119"/>
      <c r="W64" s="119"/>
      <c r="X64" s="119"/>
      <c r="Y64" s="119"/>
      <c r="Z64" s="334"/>
      <c r="AA64" s="380"/>
      <c r="AD64" s="91">
        <v>2423155327</v>
      </c>
    </row>
    <row r="65" spans="1:31" ht="14.65" customHeight="1" x14ac:dyDescent="0.15">
      <c r="A65" s="89" t="s">
        <v>113</v>
      </c>
      <c r="D65" s="106"/>
      <c r="E65" s="101"/>
      <c r="F65" s="101"/>
      <c r="G65" s="101" t="s">
        <v>98</v>
      </c>
      <c r="H65" s="101"/>
      <c r="I65" s="101"/>
      <c r="J65" s="101"/>
      <c r="K65" s="100"/>
      <c r="L65" s="100"/>
      <c r="M65" s="100"/>
      <c r="N65" s="100"/>
      <c r="O65" s="100"/>
      <c r="P65" s="107" t="s">
        <v>426</v>
      </c>
      <c r="Q65" s="108"/>
      <c r="R65" s="119"/>
      <c r="S65" s="119"/>
      <c r="T65" s="119"/>
      <c r="U65" s="119"/>
      <c r="V65" s="119"/>
      <c r="W65" s="119"/>
      <c r="X65" s="119"/>
      <c r="Y65" s="119"/>
      <c r="Z65" s="334"/>
      <c r="AA65" s="380"/>
      <c r="AD65" s="91" t="s">
        <v>21</v>
      </c>
    </row>
    <row r="66" spans="1:31" ht="14.65" customHeight="1" x14ac:dyDescent="0.15">
      <c r="A66" s="89" t="s">
        <v>114</v>
      </c>
      <c r="D66" s="106"/>
      <c r="E66" s="101"/>
      <c r="F66" s="101" t="s">
        <v>115</v>
      </c>
      <c r="G66" s="101"/>
      <c r="H66" s="101"/>
      <c r="I66" s="101"/>
      <c r="J66" s="101"/>
      <c r="K66" s="100"/>
      <c r="L66" s="100"/>
      <c r="M66" s="100"/>
      <c r="N66" s="100"/>
      <c r="O66" s="100"/>
      <c r="P66" s="107" t="s">
        <v>426</v>
      </c>
      <c r="Q66" s="108"/>
      <c r="R66" s="119"/>
      <c r="S66" s="119"/>
      <c r="T66" s="119"/>
      <c r="U66" s="119"/>
      <c r="V66" s="119"/>
      <c r="W66" s="119"/>
      <c r="X66" s="119"/>
      <c r="Y66" s="119"/>
      <c r="Z66" s="334"/>
      <c r="AA66" s="380"/>
      <c r="AD66" s="91" t="s">
        <v>21</v>
      </c>
    </row>
    <row r="67" spans="1:31" ht="14.65" customHeight="1" x14ac:dyDescent="0.15">
      <c r="A67" s="89" t="s">
        <v>116</v>
      </c>
      <c r="D67" s="106"/>
      <c r="E67" s="101"/>
      <c r="F67" s="101" t="s">
        <v>52</v>
      </c>
      <c r="G67" s="101"/>
      <c r="H67" s="110"/>
      <c r="I67" s="101"/>
      <c r="J67" s="101"/>
      <c r="K67" s="100"/>
      <c r="L67" s="100"/>
      <c r="M67" s="100"/>
      <c r="N67" s="100"/>
      <c r="O67" s="100"/>
      <c r="P67" s="107" t="s">
        <v>426</v>
      </c>
      <c r="Q67" s="108"/>
      <c r="R67" s="119"/>
      <c r="S67" s="119"/>
      <c r="T67" s="119"/>
      <c r="U67" s="119"/>
      <c r="V67" s="119"/>
      <c r="W67" s="119"/>
      <c r="X67" s="119"/>
      <c r="Y67" s="119"/>
      <c r="Z67" s="334"/>
      <c r="AA67" s="380"/>
      <c r="AD67" s="91" t="s">
        <v>21</v>
      </c>
    </row>
    <row r="68" spans="1:31" ht="14.65" customHeight="1" x14ac:dyDescent="0.15">
      <c r="A68" s="89" t="s">
        <v>117</v>
      </c>
      <c r="D68" s="106"/>
      <c r="E68" s="101"/>
      <c r="F68" s="119" t="s">
        <v>102</v>
      </c>
      <c r="G68" s="101"/>
      <c r="H68" s="101"/>
      <c r="I68" s="101"/>
      <c r="J68" s="101"/>
      <c r="K68" s="100"/>
      <c r="L68" s="100"/>
      <c r="M68" s="100"/>
      <c r="N68" s="100"/>
      <c r="O68" s="100"/>
      <c r="P68" s="107">
        <v>-602</v>
      </c>
      <c r="Q68" s="108"/>
      <c r="R68" s="119"/>
      <c r="S68" s="119"/>
      <c r="T68" s="119"/>
      <c r="U68" s="119"/>
      <c r="V68" s="119"/>
      <c r="W68" s="119"/>
      <c r="X68" s="119"/>
      <c r="Y68" s="119"/>
      <c r="Z68" s="334"/>
      <c r="AA68" s="380"/>
      <c r="AD68" s="91">
        <v>-602189</v>
      </c>
    </row>
    <row r="69" spans="1:31" ht="14.65" customHeight="1" thickBot="1" x14ac:dyDescent="0.2">
      <c r="A69" s="89">
        <v>1565000</v>
      </c>
      <c r="B69" s="89" t="s">
        <v>151</v>
      </c>
      <c r="D69" s="106"/>
      <c r="E69" s="101" t="s">
        <v>118</v>
      </c>
      <c r="F69" s="101"/>
      <c r="G69" s="101"/>
      <c r="H69" s="101"/>
      <c r="I69" s="101"/>
      <c r="J69" s="101"/>
      <c r="K69" s="100"/>
      <c r="L69" s="100"/>
      <c r="M69" s="100"/>
      <c r="N69" s="100"/>
      <c r="O69" s="100"/>
      <c r="P69" s="107" t="s">
        <v>426</v>
      </c>
      <c r="Q69" s="108"/>
      <c r="R69" s="420" t="s">
        <v>152</v>
      </c>
      <c r="S69" s="421"/>
      <c r="T69" s="421"/>
      <c r="U69" s="421"/>
      <c r="V69" s="421"/>
      <c r="W69" s="421"/>
      <c r="X69" s="421"/>
      <c r="Y69" s="422"/>
      <c r="Z69" s="121">
        <v>27578583</v>
      </c>
      <c r="AA69" s="381"/>
      <c r="AD69" s="91" t="s">
        <v>21</v>
      </c>
      <c r="AE69" s="91" t="e">
        <f>IF(AND(AE31="-",AE32="-",#REF!="-"),"-",SUM(AE31,AE32,#REF!))</f>
        <v>#REF!</v>
      </c>
    </row>
    <row r="70" spans="1:31" ht="14.65" customHeight="1" thickBot="1" x14ac:dyDescent="0.2">
      <c r="A70" s="89" t="s">
        <v>11</v>
      </c>
      <c r="B70" s="89" t="s">
        <v>119</v>
      </c>
      <c r="D70" s="423" t="s">
        <v>12</v>
      </c>
      <c r="E70" s="424"/>
      <c r="F70" s="424"/>
      <c r="G70" s="424"/>
      <c r="H70" s="424"/>
      <c r="I70" s="424"/>
      <c r="J70" s="424"/>
      <c r="K70" s="424"/>
      <c r="L70" s="424"/>
      <c r="M70" s="424"/>
      <c r="N70" s="424"/>
      <c r="O70" s="425"/>
      <c r="P70" s="123">
        <v>31107192</v>
      </c>
      <c r="Q70" s="124"/>
      <c r="R70" s="411" t="s">
        <v>355</v>
      </c>
      <c r="S70" s="412"/>
      <c r="T70" s="412"/>
      <c r="U70" s="412"/>
      <c r="V70" s="412"/>
      <c r="W70" s="412"/>
      <c r="X70" s="412"/>
      <c r="Y70" s="426"/>
      <c r="Z70" s="123">
        <v>31107192</v>
      </c>
      <c r="AA70" s="337"/>
      <c r="AD70" s="91">
        <f>IF(AND(AD14="-",AD59="-",AD69="-"),"-",SUM(AD14,AD59,AD69))</f>
        <v>31107192304</v>
      </c>
      <c r="AE70" s="91" t="e">
        <f>IF(AND(AE29="-",AE69="-"),"-",SUM(AE29,AE69))</f>
        <v>#REF!</v>
      </c>
    </row>
    <row r="71" spans="1:31" ht="14.65" customHeight="1" x14ac:dyDescent="0.15">
      <c r="D71" s="126"/>
      <c r="E71" s="126"/>
      <c r="F71" s="126"/>
      <c r="G71" s="126"/>
      <c r="H71" s="126"/>
      <c r="I71" s="126"/>
      <c r="J71" s="126"/>
      <c r="K71" s="126"/>
      <c r="L71" s="126"/>
      <c r="M71" s="126"/>
      <c r="N71" s="126"/>
      <c r="O71" s="126"/>
      <c r="P71" s="126"/>
      <c r="Q71" s="126"/>
      <c r="Z71" s="100"/>
      <c r="AA71" s="100"/>
    </row>
    <row r="72" spans="1:31" ht="14.65" customHeight="1" x14ac:dyDescent="0.15">
      <c r="D72" s="127"/>
      <c r="E72" s="128" t="s">
        <v>356</v>
      </c>
      <c r="F72" s="127"/>
      <c r="G72" s="98"/>
      <c r="H72" s="98"/>
      <c r="I72" s="98"/>
      <c r="J72" s="98"/>
      <c r="K72" s="98"/>
      <c r="L72" s="98"/>
      <c r="M72" s="98"/>
      <c r="N72" s="98"/>
      <c r="O72" s="98"/>
      <c r="P72" s="98"/>
      <c r="Q72" s="98"/>
      <c r="Z72" s="126"/>
      <c r="AA72" s="126"/>
    </row>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9:Y69"/>
    <mergeCell ref="D70:O70"/>
    <mergeCell ref="R70:Y70"/>
    <mergeCell ref="D9:AA9"/>
    <mergeCell ref="D10:AA10"/>
    <mergeCell ref="D12:O12"/>
    <mergeCell ref="P12:Q12"/>
    <mergeCell ref="R12:Y12"/>
    <mergeCell ref="Z12:AA12"/>
  </mergeCells>
  <phoneticPr fontId="11"/>
  <pageMargins left="0.70866141732283472" right="0.70866141732283472" top="0.39370078740157477" bottom="0.39370078740157477" header="0.51181102362204722" footer="0.51181102362204722"/>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opLeftCell="B1" zoomScale="85" zoomScaleNormal="85" zoomScaleSheetLayoutView="100" workbookViewId="0"/>
  </sheetViews>
  <sheetFormatPr defaultRowHeight="13.5" x14ac:dyDescent="0.15"/>
  <cols>
    <col min="1" max="1" width="0" style="131" hidden="1" customWidth="1"/>
    <col min="2" max="2" width="0.625" style="88" customWidth="1"/>
    <col min="3" max="3" width="1.25" style="161" customWidth="1"/>
    <col min="4" max="12" width="2.125" style="161" customWidth="1"/>
    <col min="13" max="13" width="18.375" style="161" customWidth="1"/>
    <col min="14" max="14" width="21.625" style="161" bestFit="1" customWidth="1"/>
    <col min="15" max="15" width="2.5" style="161" customWidth="1"/>
    <col min="16" max="16" width="0.625" style="161" customWidth="1"/>
    <col min="17" max="17" width="9" style="88"/>
    <col min="18" max="18" width="0" style="88" hidden="1" customWidth="1"/>
    <col min="19" max="16384" width="9" style="88"/>
  </cols>
  <sheetData>
    <row r="1" spans="1:26" x14ac:dyDescent="0.15">
      <c r="C1" s="161" t="s">
        <v>376</v>
      </c>
    </row>
    <row r="2" spans="1:26" x14ac:dyDescent="0.15">
      <c r="C2" s="161" t="s">
        <v>377</v>
      </c>
    </row>
    <row r="3" spans="1:26" x14ac:dyDescent="0.15">
      <c r="C3" s="161" t="s">
        <v>378</v>
      </c>
    </row>
    <row r="4" spans="1:26" x14ac:dyDescent="0.15">
      <c r="C4" s="161" t="s">
        <v>557</v>
      </c>
    </row>
    <row r="5" spans="1:26" x14ac:dyDescent="0.15">
      <c r="C5" s="161" t="s">
        <v>380</v>
      </c>
    </row>
    <row r="6" spans="1:26" x14ac:dyDescent="0.15">
      <c r="C6" s="161" t="s">
        <v>381</v>
      </c>
    </row>
    <row r="7" spans="1:26" x14ac:dyDescent="0.15">
      <c r="C7" s="161" t="s">
        <v>382</v>
      </c>
    </row>
    <row r="8" spans="1:26" x14ac:dyDescent="0.15">
      <c r="A8" s="83"/>
      <c r="C8" s="129"/>
      <c r="D8" s="129"/>
      <c r="E8" s="129"/>
      <c r="F8" s="129"/>
      <c r="G8" s="129"/>
      <c r="H8" s="129"/>
      <c r="I8" s="129"/>
      <c r="J8" s="85"/>
      <c r="K8" s="85"/>
      <c r="L8" s="85"/>
      <c r="M8" s="85"/>
      <c r="N8" s="85"/>
      <c r="O8" s="85"/>
      <c r="P8" s="130"/>
    </row>
    <row r="9" spans="1:26" ht="24" x14ac:dyDescent="0.2">
      <c r="C9" s="427" t="s">
        <v>561</v>
      </c>
      <c r="D9" s="427"/>
      <c r="E9" s="427"/>
      <c r="F9" s="427"/>
      <c r="G9" s="427"/>
      <c r="H9" s="427"/>
      <c r="I9" s="427"/>
      <c r="J9" s="427"/>
      <c r="K9" s="427"/>
      <c r="L9" s="427"/>
      <c r="M9" s="427"/>
      <c r="N9" s="427"/>
      <c r="O9" s="427"/>
      <c r="P9" s="132"/>
    </row>
    <row r="10" spans="1:26" ht="17.25" x14ac:dyDescent="0.2">
      <c r="C10" s="428" t="s">
        <v>613</v>
      </c>
      <c r="D10" s="428"/>
      <c r="E10" s="428"/>
      <c r="F10" s="428"/>
      <c r="G10" s="428"/>
      <c r="H10" s="428"/>
      <c r="I10" s="428"/>
      <c r="J10" s="428"/>
      <c r="K10" s="428"/>
      <c r="L10" s="428"/>
      <c r="M10" s="428"/>
      <c r="N10" s="428"/>
      <c r="O10" s="428"/>
      <c r="P10" s="132"/>
    </row>
    <row r="11" spans="1:26" ht="17.25" x14ac:dyDescent="0.2">
      <c r="C11" s="428" t="s">
        <v>614</v>
      </c>
      <c r="D11" s="428"/>
      <c r="E11" s="428"/>
      <c r="F11" s="428"/>
      <c r="G11" s="428"/>
      <c r="H11" s="428"/>
      <c r="I11" s="428"/>
      <c r="J11" s="428"/>
      <c r="K11" s="428"/>
      <c r="L11" s="428"/>
      <c r="M11" s="428"/>
      <c r="N11" s="428"/>
      <c r="O11" s="428"/>
      <c r="P11" s="132"/>
    </row>
    <row r="12" spans="1:26" ht="18" thickBot="1" x14ac:dyDescent="0.25">
      <c r="C12" s="133"/>
      <c r="D12" s="132"/>
      <c r="E12" s="132"/>
      <c r="F12" s="132"/>
      <c r="G12" s="132"/>
      <c r="H12" s="132"/>
      <c r="I12" s="132"/>
      <c r="J12" s="132"/>
      <c r="K12" s="132"/>
      <c r="L12" s="132"/>
      <c r="M12" s="134"/>
      <c r="N12" s="132"/>
      <c r="O12" s="134" t="s">
        <v>425</v>
      </c>
      <c r="P12" s="132"/>
    </row>
    <row r="13" spans="1:26" ht="18" thickBot="1" x14ac:dyDescent="0.25">
      <c r="A13" s="131" t="s">
        <v>347</v>
      </c>
      <c r="C13" s="429" t="s">
        <v>2</v>
      </c>
      <c r="D13" s="430"/>
      <c r="E13" s="430"/>
      <c r="F13" s="430"/>
      <c r="G13" s="430"/>
      <c r="H13" s="430"/>
      <c r="I13" s="430"/>
      <c r="J13" s="430"/>
      <c r="K13" s="430"/>
      <c r="L13" s="430"/>
      <c r="M13" s="430"/>
      <c r="N13" s="431" t="s">
        <v>349</v>
      </c>
      <c r="O13" s="432"/>
      <c r="P13" s="132"/>
    </row>
    <row r="14" spans="1:26" x14ac:dyDescent="0.15">
      <c r="A14" s="131" t="s">
        <v>161</v>
      </c>
      <c r="C14" s="135"/>
      <c r="D14" s="136" t="s">
        <v>162</v>
      </c>
      <c r="E14" s="136"/>
      <c r="F14" s="137"/>
      <c r="G14" s="136"/>
      <c r="H14" s="136"/>
      <c r="I14" s="136"/>
      <c r="J14" s="136"/>
      <c r="K14" s="137"/>
      <c r="L14" s="137"/>
      <c r="M14" s="137"/>
      <c r="N14" s="138">
        <v>4007885</v>
      </c>
      <c r="O14" s="139"/>
      <c r="P14" s="140"/>
      <c r="R14" s="88">
        <f>IF(AND(R15="-",R30="-"),"-",SUM(R15,R30))</f>
        <v>4007885377</v>
      </c>
      <c r="Z14" s="382"/>
    </row>
    <row r="15" spans="1:26" x14ac:dyDescent="0.15">
      <c r="A15" s="131" t="s">
        <v>163</v>
      </c>
      <c r="C15" s="135"/>
      <c r="D15" s="136"/>
      <c r="E15" s="136" t="s">
        <v>164</v>
      </c>
      <c r="F15" s="136"/>
      <c r="G15" s="136"/>
      <c r="H15" s="136"/>
      <c r="I15" s="136"/>
      <c r="J15" s="136"/>
      <c r="K15" s="137"/>
      <c r="L15" s="137"/>
      <c r="M15" s="137"/>
      <c r="N15" s="138">
        <v>2389368</v>
      </c>
      <c r="O15" s="141"/>
      <c r="P15" s="140"/>
      <c r="R15" s="88">
        <f>IF(COUNTIF(R16:R29,"-")=COUNTA(R16:R29),"-",SUM(R16,R21,R26))</f>
        <v>2389367575</v>
      </c>
      <c r="Z15" s="382"/>
    </row>
    <row r="16" spans="1:26" x14ac:dyDescent="0.15">
      <c r="A16" s="131" t="s">
        <v>165</v>
      </c>
      <c r="C16" s="135"/>
      <c r="D16" s="136"/>
      <c r="E16" s="136"/>
      <c r="F16" s="136" t="s">
        <v>166</v>
      </c>
      <c r="G16" s="136"/>
      <c r="H16" s="136"/>
      <c r="I16" s="136"/>
      <c r="J16" s="136"/>
      <c r="K16" s="137"/>
      <c r="L16" s="137"/>
      <c r="M16" s="137"/>
      <c r="N16" s="138">
        <v>674408</v>
      </c>
      <c r="O16" s="141" t="s">
        <v>431</v>
      </c>
      <c r="P16" s="140"/>
      <c r="R16" s="88">
        <f>IF(COUNTIF(R17:R20,"-")=COUNTA(R17:R20),"-",SUM(R17:R20))</f>
        <v>674408447</v>
      </c>
      <c r="Z16" s="382"/>
    </row>
    <row r="17" spans="1:26" x14ac:dyDescent="0.15">
      <c r="A17" s="131" t="s">
        <v>167</v>
      </c>
      <c r="C17" s="135"/>
      <c r="D17" s="136"/>
      <c r="E17" s="136"/>
      <c r="F17" s="136"/>
      <c r="G17" s="136" t="s">
        <v>168</v>
      </c>
      <c r="H17" s="136"/>
      <c r="I17" s="136"/>
      <c r="J17" s="136"/>
      <c r="K17" s="137"/>
      <c r="L17" s="137"/>
      <c r="M17" s="137"/>
      <c r="N17" s="138">
        <v>583401</v>
      </c>
      <c r="O17" s="141"/>
      <c r="P17" s="140"/>
      <c r="R17" s="88">
        <v>583400809</v>
      </c>
      <c r="Z17" s="382"/>
    </row>
    <row r="18" spans="1:26" x14ac:dyDescent="0.15">
      <c r="A18" s="131" t="s">
        <v>169</v>
      </c>
      <c r="C18" s="135"/>
      <c r="D18" s="136"/>
      <c r="E18" s="136"/>
      <c r="F18" s="136"/>
      <c r="G18" s="136" t="s">
        <v>170</v>
      </c>
      <c r="H18" s="136"/>
      <c r="I18" s="136"/>
      <c r="J18" s="136"/>
      <c r="K18" s="137"/>
      <c r="L18" s="137"/>
      <c r="M18" s="137"/>
      <c r="N18" s="138">
        <v>28355</v>
      </c>
      <c r="O18" s="141"/>
      <c r="P18" s="140"/>
      <c r="R18" s="88">
        <v>28354536</v>
      </c>
      <c r="Z18" s="382"/>
    </row>
    <row r="19" spans="1:26" x14ac:dyDescent="0.15">
      <c r="A19" s="131" t="s">
        <v>171</v>
      </c>
      <c r="C19" s="135"/>
      <c r="D19" s="136"/>
      <c r="E19" s="136"/>
      <c r="F19" s="136"/>
      <c r="G19" s="136" t="s">
        <v>172</v>
      </c>
      <c r="H19" s="136"/>
      <c r="I19" s="136"/>
      <c r="J19" s="136"/>
      <c r="K19" s="137"/>
      <c r="L19" s="137"/>
      <c r="M19" s="137"/>
      <c r="N19" s="138">
        <v>25210</v>
      </c>
      <c r="O19" s="141"/>
      <c r="P19" s="140"/>
      <c r="R19" s="88">
        <v>25210000</v>
      </c>
      <c r="Z19" s="382"/>
    </row>
    <row r="20" spans="1:26" x14ac:dyDescent="0.15">
      <c r="A20" s="131" t="s">
        <v>173</v>
      </c>
      <c r="C20" s="135"/>
      <c r="D20" s="136"/>
      <c r="E20" s="136"/>
      <c r="F20" s="136"/>
      <c r="G20" s="136" t="s">
        <v>52</v>
      </c>
      <c r="H20" s="136"/>
      <c r="I20" s="136"/>
      <c r="J20" s="136"/>
      <c r="K20" s="137"/>
      <c r="L20" s="137"/>
      <c r="M20" s="137"/>
      <c r="N20" s="138">
        <v>37443</v>
      </c>
      <c r="O20" s="141"/>
      <c r="P20" s="140"/>
      <c r="R20" s="88">
        <v>37443102</v>
      </c>
      <c r="Z20" s="382"/>
    </row>
    <row r="21" spans="1:26" x14ac:dyDescent="0.15">
      <c r="A21" s="131" t="s">
        <v>174</v>
      </c>
      <c r="C21" s="135"/>
      <c r="D21" s="136"/>
      <c r="E21" s="136"/>
      <c r="F21" s="136" t="s">
        <v>175</v>
      </c>
      <c r="G21" s="136"/>
      <c r="H21" s="136"/>
      <c r="I21" s="136"/>
      <c r="J21" s="136"/>
      <c r="K21" s="137"/>
      <c r="L21" s="137"/>
      <c r="M21" s="137"/>
      <c r="N21" s="138">
        <v>1613950</v>
      </c>
      <c r="O21" s="141"/>
      <c r="P21" s="140"/>
      <c r="R21" s="88">
        <f>IF(COUNTIF(R22:R25,"-")=COUNTA(R22:R25),"-",SUM(R22:R25))</f>
        <v>1613949975</v>
      </c>
      <c r="Z21" s="382"/>
    </row>
    <row r="22" spans="1:26" x14ac:dyDescent="0.15">
      <c r="A22" s="131" t="s">
        <v>176</v>
      </c>
      <c r="C22" s="135"/>
      <c r="D22" s="136"/>
      <c r="E22" s="136"/>
      <c r="F22" s="136"/>
      <c r="G22" s="136" t="s">
        <v>177</v>
      </c>
      <c r="H22" s="136"/>
      <c r="I22" s="136"/>
      <c r="J22" s="136"/>
      <c r="K22" s="137"/>
      <c r="L22" s="137"/>
      <c r="M22" s="137"/>
      <c r="N22" s="138">
        <v>617284</v>
      </c>
      <c r="O22" s="141"/>
      <c r="P22" s="140"/>
      <c r="R22" s="88">
        <v>617283788</v>
      </c>
      <c r="Z22" s="382"/>
    </row>
    <row r="23" spans="1:26" x14ac:dyDescent="0.15">
      <c r="A23" s="131" t="s">
        <v>178</v>
      </c>
      <c r="C23" s="135"/>
      <c r="D23" s="136"/>
      <c r="E23" s="136"/>
      <c r="F23" s="136"/>
      <c r="G23" s="136" t="s">
        <v>179</v>
      </c>
      <c r="H23" s="136"/>
      <c r="I23" s="136"/>
      <c r="J23" s="136"/>
      <c r="K23" s="137"/>
      <c r="L23" s="137"/>
      <c r="M23" s="137"/>
      <c r="N23" s="138">
        <v>16869</v>
      </c>
      <c r="O23" s="141"/>
      <c r="P23" s="140"/>
      <c r="R23" s="88">
        <v>16869334</v>
      </c>
      <c r="Z23" s="382"/>
    </row>
    <row r="24" spans="1:26" x14ac:dyDescent="0.15">
      <c r="A24" s="131" t="s">
        <v>180</v>
      </c>
      <c r="C24" s="135"/>
      <c r="D24" s="136"/>
      <c r="E24" s="136"/>
      <c r="F24" s="136"/>
      <c r="G24" s="136" t="s">
        <v>181</v>
      </c>
      <c r="H24" s="136"/>
      <c r="I24" s="136"/>
      <c r="J24" s="136"/>
      <c r="K24" s="137"/>
      <c r="L24" s="137"/>
      <c r="M24" s="137"/>
      <c r="N24" s="138">
        <v>968632</v>
      </c>
      <c r="O24" s="141"/>
      <c r="P24" s="140"/>
      <c r="R24" s="88">
        <v>968631544</v>
      </c>
      <c r="Z24" s="382"/>
    </row>
    <row r="25" spans="1:26" x14ac:dyDescent="0.15">
      <c r="A25" s="131" t="s">
        <v>182</v>
      </c>
      <c r="C25" s="135"/>
      <c r="D25" s="136"/>
      <c r="E25" s="136"/>
      <c r="F25" s="136"/>
      <c r="G25" s="136" t="s">
        <v>52</v>
      </c>
      <c r="H25" s="136"/>
      <c r="I25" s="136"/>
      <c r="J25" s="136"/>
      <c r="K25" s="137"/>
      <c r="L25" s="137"/>
      <c r="M25" s="137"/>
      <c r="N25" s="138">
        <v>11165</v>
      </c>
      <c r="O25" s="141"/>
      <c r="P25" s="140"/>
      <c r="R25" s="88">
        <v>11165309</v>
      </c>
      <c r="Z25" s="382"/>
    </row>
    <row r="26" spans="1:26" x14ac:dyDescent="0.15">
      <c r="A26" s="131" t="s">
        <v>183</v>
      </c>
      <c r="C26" s="135"/>
      <c r="D26" s="136"/>
      <c r="E26" s="136"/>
      <c r="F26" s="136" t="s">
        <v>184</v>
      </c>
      <c r="G26" s="136"/>
      <c r="H26" s="136"/>
      <c r="I26" s="136"/>
      <c r="J26" s="136"/>
      <c r="K26" s="137"/>
      <c r="L26" s="137"/>
      <c r="M26" s="137"/>
      <c r="N26" s="138">
        <v>101009</v>
      </c>
      <c r="O26" s="141"/>
      <c r="P26" s="140"/>
      <c r="R26" s="88">
        <f>IF(COUNTIF(R27:R29,"-")=COUNTA(R27:R29),"-",SUM(R27:R29))</f>
        <v>101009153</v>
      </c>
      <c r="Z26" s="382"/>
    </row>
    <row r="27" spans="1:26" x14ac:dyDescent="0.15">
      <c r="A27" s="131" t="s">
        <v>185</v>
      </c>
      <c r="C27" s="135"/>
      <c r="D27" s="136"/>
      <c r="E27" s="136"/>
      <c r="F27" s="137"/>
      <c r="G27" s="137" t="s">
        <v>186</v>
      </c>
      <c r="H27" s="137"/>
      <c r="I27" s="136"/>
      <c r="J27" s="136"/>
      <c r="K27" s="137"/>
      <c r="L27" s="137"/>
      <c r="M27" s="137"/>
      <c r="N27" s="138">
        <v>28509</v>
      </c>
      <c r="O27" s="141"/>
      <c r="P27" s="140"/>
      <c r="R27" s="88">
        <v>28508812</v>
      </c>
      <c r="Z27" s="382"/>
    </row>
    <row r="28" spans="1:26" x14ac:dyDescent="0.15">
      <c r="A28" s="131" t="s">
        <v>187</v>
      </c>
      <c r="C28" s="135"/>
      <c r="D28" s="136"/>
      <c r="E28" s="136"/>
      <c r="F28" s="137"/>
      <c r="G28" s="136" t="s">
        <v>188</v>
      </c>
      <c r="H28" s="136"/>
      <c r="I28" s="136"/>
      <c r="J28" s="136"/>
      <c r="K28" s="137"/>
      <c r="L28" s="137"/>
      <c r="M28" s="137"/>
      <c r="N28" s="138">
        <v>343</v>
      </c>
      <c r="O28" s="141"/>
      <c r="P28" s="140"/>
      <c r="R28" s="88">
        <v>343219</v>
      </c>
      <c r="Z28" s="382"/>
    </row>
    <row r="29" spans="1:26" x14ac:dyDescent="0.15">
      <c r="A29" s="131" t="s">
        <v>189</v>
      </c>
      <c r="C29" s="135"/>
      <c r="D29" s="136"/>
      <c r="E29" s="136"/>
      <c r="F29" s="137"/>
      <c r="G29" s="136" t="s">
        <v>52</v>
      </c>
      <c r="H29" s="136"/>
      <c r="I29" s="136"/>
      <c r="J29" s="136"/>
      <c r="K29" s="137"/>
      <c r="L29" s="137"/>
      <c r="M29" s="137"/>
      <c r="N29" s="138">
        <v>72157</v>
      </c>
      <c r="O29" s="141"/>
      <c r="P29" s="140"/>
      <c r="R29" s="88">
        <v>72157122</v>
      </c>
      <c r="Z29" s="382"/>
    </row>
    <row r="30" spans="1:26" x14ac:dyDescent="0.15">
      <c r="A30" s="131" t="s">
        <v>190</v>
      </c>
      <c r="C30" s="135"/>
      <c r="D30" s="136"/>
      <c r="E30" s="137" t="s">
        <v>191</v>
      </c>
      <c r="F30" s="137"/>
      <c r="G30" s="136"/>
      <c r="H30" s="136"/>
      <c r="I30" s="136"/>
      <c r="J30" s="136"/>
      <c r="K30" s="137"/>
      <c r="L30" s="137"/>
      <c r="M30" s="137"/>
      <c r="N30" s="138">
        <v>1618518</v>
      </c>
      <c r="O30" s="141" t="s">
        <v>431</v>
      </c>
      <c r="P30" s="140"/>
      <c r="R30" s="88">
        <f>IF(COUNTIF(R31:R34,"-")=COUNTA(R31:R34),"-",SUM(R31:R34))</f>
        <v>1618517802</v>
      </c>
      <c r="Z30" s="382"/>
    </row>
    <row r="31" spans="1:26" x14ac:dyDescent="0.15">
      <c r="A31" s="131" t="s">
        <v>192</v>
      </c>
      <c r="C31" s="135"/>
      <c r="D31" s="136"/>
      <c r="E31" s="136"/>
      <c r="F31" s="136" t="s">
        <v>193</v>
      </c>
      <c r="G31" s="136"/>
      <c r="H31" s="136"/>
      <c r="I31" s="136"/>
      <c r="J31" s="136"/>
      <c r="K31" s="137"/>
      <c r="L31" s="137"/>
      <c r="M31" s="137"/>
      <c r="N31" s="138">
        <v>1226396</v>
      </c>
      <c r="O31" s="141"/>
      <c r="P31" s="140"/>
      <c r="R31" s="88">
        <v>1226396490</v>
      </c>
      <c r="Z31" s="382"/>
    </row>
    <row r="32" spans="1:26" x14ac:dyDescent="0.15">
      <c r="A32" s="131" t="s">
        <v>194</v>
      </c>
      <c r="C32" s="135"/>
      <c r="D32" s="136"/>
      <c r="E32" s="136"/>
      <c r="F32" s="136" t="s">
        <v>195</v>
      </c>
      <c r="G32" s="136"/>
      <c r="H32" s="136"/>
      <c r="I32" s="136"/>
      <c r="J32" s="136"/>
      <c r="K32" s="137"/>
      <c r="L32" s="137"/>
      <c r="M32" s="137"/>
      <c r="N32" s="138">
        <v>104895</v>
      </c>
      <c r="O32" s="141"/>
      <c r="P32" s="140"/>
      <c r="R32" s="88">
        <v>104894860</v>
      </c>
      <c r="Z32" s="382"/>
    </row>
    <row r="33" spans="1:26" x14ac:dyDescent="0.15">
      <c r="A33" s="131" t="s">
        <v>196</v>
      </c>
      <c r="C33" s="135"/>
      <c r="D33" s="136"/>
      <c r="E33" s="136"/>
      <c r="F33" s="136" t="s">
        <v>197</v>
      </c>
      <c r="G33" s="136"/>
      <c r="H33" s="136"/>
      <c r="I33" s="136"/>
      <c r="J33" s="136"/>
      <c r="K33" s="137"/>
      <c r="L33" s="137"/>
      <c r="M33" s="137"/>
      <c r="N33" s="138">
        <v>281651</v>
      </c>
      <c r="O33" s="141"/>
      <c r="P33" s="140"/>
      <c r="R33" s="88">
        <v>281651352</v>
      </c>
      <c r="Z33" s="382"/>
    </row>
    <row r="34" spans="1:26" x14ac:dyDescent="0.15">
      <c r="A34" s="131" t="s">
        <v>198</v>
      </c>
      <c r="C34" s="135"/>
      <c r="D34" s="136"/>
      <c r="E34" s="136"/>
      <c r="F34" s="136" t="s">
        <v>52</v>
      </c>
      <c r="G34" s="136"/>
      <c r="H34" s="136"/>
      <c r="I34" s="136"/>
      <c r="J34" s="136"/>
      <c r="K34" s="137"/>
      <c r="L34" s="137"/>
      <c r="M34" s="137"/>
      <c r="N34" s="138">
        <v>5575</v>
      </c>
      <c r="O34" s="141"/>
      <c r="P34" s="140"/>
      <c r="R34" s="88">
        <v>5575100</v>
      </c>
      <c r="Z34" s="382"/>
    </row>
    <row r="35" spans="1:26" x14ac:dyDescent="0.15">
      <c r="A35" s="131" t="s">
        <v>199</v>
      </c>
      <c r="C35" s="135"/>
      <c r="D35" s="136" t="s">
        <v>200</v>
      </c>
      <c r="E35" s="136"/>
      <c r="F35" s="136"/>
      <c r="G35" s="136"/>
      <c r="H35" s="136"/>
      <c r="I35" s="136"/>
      <c r="J35" s="136"/>
      <c r="K35" s="137"/>
      <c r="L35" s="137"/>
      <c r="M35" s="137"/>
      <c r="N35" s="138">
        <v>347019</v>
      </c>
      <c r="O35" s="141" t="s">
        <v>431</v>
      </c>
      <c r="P35" s="140"/>
      <c r="R35" s="88">
        <f>IF(COUNTIF(R36:R37,"-")=COUNTA(R36:R37),"-",SUM(R36:R37))</f>
        <v>347018721</v>
      </c>
      <c r="Z35" s="382"/>
    </row>
    <row r="36" spans="1:26" x14ac:dyDescent="0.15">
      <c r="A36" s="131" t="s">
        <v>201</v>
      </c>
      <c r="C36" s="135"/>
      <c r="D36" s="136"/>
      <c r="E36" s="136" t="s">
        <v>202</v>
      </c>
      <c r="F36" s="136"/>
      <c r="G36" s="136"/>
      <c r="H36" s="136"/>
      <c r="I36" s="136"/>
      <c r="J36" s="136"/>
      <c r="K36" s="142"/>
      <c r="L36" s="142"/>
      <c r="M36" s="142"/>
      <c r="N36" s="138">
        <v>107587</v>
      </c>
      <c r="O36" s="141"/>
      <c r="P36" s="140"/>
      <c r="R36" s="88">
        <v>107587284</v>
      </c>
      <c r="Z36" s="382"/>
    </row>
    <row r="37" spans="1:26" x14ac:dyDescent="0.15">
      <c r="A37" s="131" t="s">
        <v>203</v>
      </c>
      <c r="C37" s="135"/>
      <c r="D37" s="136"/>
      <c r="E37" s="136" t="s">
        <v>52</v>
      </c>
      <c r="F37" s="136"/>
      <c r="G37" s="137"/>
      <c r="H37" s="136"/>
      <c r="I37" s="136"/>
      <c r="J37" s="136"/>
      <c r="K37" s="142"/>
      <c r="L37" s="142"/>
      <c r="M37" s="142"/>
      <c r="N37" s="138">
        <v>239431</v>
      </c>
      <c r="O37" s="141"/>
      <c r="P37" s="140"/>
      <c r="R37" s="88">
        <v>239431437</v>
      </c>
      <c r="Z37" s="382"/>
    </row>
    <row r="38" spans="1:26" x14ac:dyDescent="0.15">
      <c r="A38" s="131" t="s">
        <v>159</v>
      </c>
      <c r="C38" s="143" t="s">
        <v>160</v>
      </c>
      <c r="D38" s="144"/>
      <c r="E38" s="144"/>
      <c r="F38" s="144"/>
      <c r="G38" s="144"/>
      <c r="H38" s="144"/>
      <c r="I38" s="144"/>
      <c r="J38" s="144"/>
      <c r="K38" s="145"/>
      <c r="L38" s="145"/>
      <c r="M38" s="145"/>
      <c r="N38" s="146">
        <v>-3660867</v>
      </c>
      <c r="O38" s="147" t="s">
        <v>431</v>
      </c>
      <c r="P38" s="140"/>
      <c r="R38" s="88">
        <f>IF(COUNTIF(R14:R35,"-")=COUNTA(R14:R35),"-",SUM(R35)-SUM(R14))</f>
        <v>-3660866656</v>
      </c>
      <c r="Z38" s="382"/>
    </row>
    <row r="39" spans="1:26" x14ac:dyDescent="0.15">
      <c r="A39" s="131" t="s">
        <v>206</v>
      </c>
      <c r="C39" s="135"/>
      <c r="D39" s="136" t="s">
        <v>207</v>
      </c>
      <c r="E39" s="136"/>
      <c r="F39" s="137"/>
      <c r="G39" s="136"/>
      <c r="H39" s="136"/>
      <c r="I39" s="136"/>
      <c r="J39" s="136"/>
      <c r="K39" s="137"/>
      <c r="L39" s="137"/>
      <c r="M39" s="137"/>
      <c r="N39" s="138">
        <v>18655</v>
      </c>
      <c r="O39" s="139"/>
      <c r="P39" s="140"/>
      <c r="R39" s="88">
        <f>IF(COUNTIF(R40:R44,"-")=COUNTA(R40:R44),"-",SUM(R40:R44))</f>
        <v>18654725</v>
      </c>
      <c r="Z39" s="382"/>
    </row>
    <row r="40" spans="1:26" x14ac:dyDescent="0.15">
      <c r="A40" s="131" t="s">
        <v>208</v>
      </c>
      <c r="C40" s="135"/>
      <c r="D40" s="136"/>
      <c r="E40" s="137" t="s">
        <v>209</v>
      </c>
      <c r="F40" s="137"/>
      <c r="G40" s="136"/>
      <c r="H40" s="136"/>
      <c r="I40" s="136"/>
      <c r="J40" s="136"/>
      <c r="K40" s="137"/>
      <c r="L40" s="137"/>
      <c r="M40" s="137"/>
      <c r="N40" s="138" t="s">
        <v>615</v>
      </c>
      <c r="O40" s="141"/>
      <c r="P40" s="140"/>
      <c r="R40" s="88" t="s">
        <v>21</v>
      </c>
      <c r="Z40" s="382"/>
    </row>
    <row r="41" spans="1:26" x14ac:dyDescent="0.15">
      <c r="A41" s="131" t="s">
        <v>210</v>
      </c>
      <c r="C41" s="135"/>
      <c r="D41" s="136"/>
      <c r="E41" s="137" t="s">
        <v>211</v>
      </c>
      <c r="F41" s="137"/>
      <c r="G41" s="136"/>
      <c r="H41" s="136"/>
      <c r="I41" s="136"/>
      <c r="J41" s="136"/>
      <c r="K41" s="137"/>
      <c r="L41" s="137"/>
      <c r="M41" s="137"/>
      <c r="N41" s="138">
        <v>18655</v>
      </c>
      <c r="O41" s="141"/>
      <c r="P41" s="140"/>
      <c r="R41" s="88">
        <v>18654725</v>
      </c>
      <c r="Z41" s="382"/>
    </row>
    <row r="42" spans="1:26" x14ac:dyDescent="0.15">
      <c r="A42" s="131" t="s">
        <v>212</v>
      </c>
      <c r="C42" s="135"/>
      <c r="D42" s="136"/>
      <c r="E42" s="137" t="s">
        <v>213</v>
      </c>
      <c r="F42" s="137"/>
      <c r="G42" s="136"/>
      <c r="H42" s="137"/>
      <c r="I42" s="136"/>
      <c r="J42" s="136"/>
      <c r="K42" s="137"/>
      <c r="L42" s="137"/>
      <c r="M42" s="137"/>
      <c r="N42" s="138" t="s">
        <v>615</v>
      </c>
      <c r="O42" s="141"/>
      <c r="P42" s="140"/>
      <c r="R42" s="88" t="s">
        <v>21</v>
      </c>
      <c r="Z42" s="382"/>
    </row>
    <row r="43" spans="1:26" x14ac:dyDescent="0.15">
      <c r="A43" s="131" t="s">
        <v>214</v>
      </c>
      <c r="C43" s="135"/>
      <c r="D43" s="136"/>
      <c r="E43" s="136" t="s">
        <v>215</v>
      </c>
      <c r="F43" s="136"/>
      <c r="G43" s="136"/>
      <c r="H43" s="136"/>
      <c r="I43" s="136"/>
      <c r="J43" s="136"/>
      <c r="K43" s="137"/>
      <c r="L43" s="137"/>
      <c r="M43" s="137"/>
      <c r="N43" s="138" t="s">
        <v>615</v>
      </c>
      <c r="O43" s="141"/>
      <c r="P43" s="140"/>
      <c r="R43" s="88" t="s">
        <v>21</v>
      </c>
      <c r="Z43" s="382"/>
    </row>
    <row r="44" spans="1:26" x14ac:dyDescent="0.15">
      <c r="A44" s="131" t="s">
        <v>216</v>
      </c>
      <c r="C44" s="135"/>
      <c r="D44" s="136"/>
      <c r="E44" s="136" t="s">
        <v>52</v>
      </c>
      <c r="F44" s="136"/>
      <c r="G44" s="136"/>
      <c r="H44" s="136"/>
      <c r="I44" s="136"/>
      <c r="J44" s="136"/>
      <c r="K44" s="137"/>
      <c r="L44" s="137"/>
      <c r="M44" s="137"/>
      <c r="N44" s="138" t="s">
        <v>615</v>
      </c>
      <c r="O44" s="141"/>
      <c r="P44" s="140"/>
      <c r="R44" s="88" t="s">
        <v>21</v>
      </c>
      <c r="Z44" s="382"/>
    </row>
    <row r="45" spans="1:26" x14ac:dyDescent="0.15">
      <c r="A45" s="131" t="s">
        <v>217</v>
      </c>
      <c r="C45" s="135"/>
      <c r="D45" s="136" t="s">
        <v>218</v>
      </c>
      <c r="E45" s="136"/>
      <c r="F45" s="136"/>
      <c r="G45" s="136"/>
      <c r="H45" s="136"/>
      <c r="I45" s="136"/>
      <c r="J45" s="136"/>
      <c r="K45" s="142"/>
      <c r="L45" s="142"/>
      <c r="M45" s="142"/>
      <c r="N45" s="138">
        <v>516</v>
      </c>
      <c r="O45" s="139"/>
      <c r="P45" s="140"/>
      <c r="R45" s="88">
        <f>IF(COUNTIF(R46:R47,"-")=COUNTA(R46:R47),"-",SUM(R46:R47))</f>
        <v>516073</v>
      </c>
      <c r="Z45" s="382"/>
    </row>
    <row r="46" spans="1:26" x14ac:dyDescent="0.15">
      <c r="A46" s="131" t="s">
        <v>219</v>
      </c>
      <c r="C46" s="135"/>
      <c r="D46" s="136"/>
      <c r="E46" s="136" t="s">
        <v>220</v>
      </c>
      <c r="F46" s="136"/>
      <c r="G46" s="136"/>
      <c r="H46" s="136"/>
      <c r="I46" s="136"/>
      <c r="J46" s="136"/>
      <c r="K46" s="142"/>
      <c r="L46" s="142"/>
      <c r="M46" s="142"/>
      <c r="N46" s="138">
        <v>516</v>
      </c>
      <c r="O46" s="141"/>
      <c r="P46" s="140"/>
      <c r="R46" s="88">
        <v>516073</v>
      </c>
      <c r="Z46" s="382"/>
    </row>
    <row r="47" spans="1:26" ht="14.25" thickBot="1" x14ac:dyDescent="0.2">
      <c r="A47" s="131" t="s">
        <v>221</v>
      </c>
      <c r="C47" s="135"/>
      <c r="D47" s="136"/>
      <c r="E47" s="136" t="s">
        <v>52</v>
      </c>
      <c r="F47" s="136"/>
      <c r="G47" s="136"/>
      <c r="H47" s="136"/>
      <c r="I47" s="136"/>
      <c r="J47" s="136"/>
      <c r="K47" s="142"/>
      <c r="L47" s="142"/>
      <c r="M47" s="142"/>
      <c r="N47" s="138" t="s">
        <v>615</v>
      </c>
      <c r="O47" s="141"/>
      <c r="P47" s="140"/>
      <c r="R47" s="88" t="s">
        <v>21</v>
      </c>
      <c r="Z47" s="382"/>
    </row>
    <row r="48" spans="1:26" ht="14.25" thickBot="1" x14ac:dyDescent="0.2">
      <c r="A48" s="131" t="s">
        <v>204</v>
      </c>
      <c r="C48" s="148" t="s">
        <v>205</v>
      </c>
      <c r="D48" s="149"/>
      <c r="E48" s="149"/>
      <c r="F48" s="149"/>
      <c r="G48" s="149"/>
      <c r="H48" s="149"/>
      <c r="I48" s="149"/>
      <c r="J48" s="149"/>
      <c r="K48" s="150"/>
      <c r="L48" s="150"/>
      <c r="M48" s="150"/>
      <c r="N48" s="151">
        <v>-3679005</v>
      </c>
      <c r="O48" s="152" t="s">
        <v>431</v>
      </c>
      <c r="P48" s="140"/>
      <c r="R48" s="88">
        <f>IF(COUNTIF(R38:R47,"-")=COUNTA(R38:R47),"-",SUM(R38,R45)-SUM(R39))</f>
        <v>-3679005308</v>
      </c>
      <c r="Z48" s="382"/>
    </row>
    <row r="49" spans="1:12" s="154" customFormat="1" ht="3.75" customHeight="1" x14ac:dyDescent="0.15">
      <c r="A49" s="153"/>
      <c r="C49" s="155"/>
      <c r="D49" s="155"/>
      <c r="E49" s="156"/>
      <c r="F49" s="156"/>
      <c r="G49" s="156"/>
      <c r="H49" s="156"/>
      <c r="I49" s="156"/>
      <c r="J49" s="157"/>
      <c r="K49" s="157"/>
      <c r="L49" s="157"/>
    </row>
    <row r="50" spans="1:12" s="154" customFormat="1" ht="15.6" customHeight="1" x14ac:dyDescent="0.15">
      <c r="A50" s="153"/>
      <c r="C50" s="158"/>
      <c r="D50" s="158" t="s">
        <v>356</v>
      </c>
      <c r="E50" s="159"/>
      <c r="F50" s="159"/>
      <c r="G50" s="159"/>
      <c r="H50" s="159"/>
      <c r="I50" s="159"/>
      <c r="J50" s="160"/>
      <c r="K50" s="160"/>
      <c r="L50" s="160"/>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showGridLines="0" topLeftCell="B1" zoomScale="85" zoomScaleNormal="85" zoomScaleSheetLayoutView="100" workbookViewId="0"/>
  </sheetViews>
  <sheetFormatPr defaultRowHeight="12.75" x14ac:dyDescent="0.15"/>
  <cols>
    <col min="1" max="1" width="0" style="162" hidden="1" customWidth="1"/>
    <col min="2" max="2" width="1.125" style="164" customWidth="1"/>
    <col min="3" max="3" width="1.625" style="164" customWidth="1"/>
    <col min="4" max="9" width="2" style="164" customWidth="1"/>
    <col min="10" max="10" width="15.375" style="164" customWidth="1"/>
    <col min="11" max="11" width="21.625" style="164" bestFit="1" customWidth="1"/>
    <col min="12" max="12" width="3" style="164" bestFit="1" customWidth="1"/>
    <col min="13" max="13" width="21.625" style="164" bestFit="1" customWidth="1"/>
    <col min="14" max="14" width="3" style="164" bestFit="1" customWidth="1"/>
    <col min="15" max="15" width="21.625" style="164" bestFit="1" customWidth="1"/>
    <col min="16" max="16" width="3" style="164" bestFit="1" customWidth="1"/>
    <col min="17" max="17" width="21.625" style="164" hidden="1" customWidth="1"/>
    <col min="18" max="18" width="3" style="164" hidden="1" customWidth="1"/>
    <col min="19" max="19" width="1" style="164" customWidth="1"/>
    <col min="20" max="20" width="9" style="164"/>
    <col min="21" max="24" width="0" style="164" hidden="1" customWidth="1"/>
    <col min="25" max="16384" width="9" style="164"/>
  </cols>
  <sheetData>
    <row r="1" spans="1:24" x14ac:dyDescent="0.15">
      <c r="C1" s="164" t="s">
        <v>376</v>
      </c>
    </row>
    <row r="2" spans="1:24" x14ac:dyDescent="0.15">
      <c r="C2" s="164" t="s">
        <v>377</v>
      </c>
    </row>
    <row r="3" spans="1:24" x14ac:dyDescent="0.15">
      <c r="C3" s="164" t="s">
        <v>378</v>
      </c>
    </row>
    <row r="4" spans="1:24" x14ac:dyDescent="0.15">
      <c r="C4" s="164" t="s">
        <v>557</v>
      </c>
    </row>
    <row r="5" spans="1:24" x14ac:dyDescent="0.15">
      <c r="C5" s="164" t="s">
        <v>380</v>
      </c>
    </row>
    <row r="6" spans="1:24" x14ac:dyDescent="0.15">
      <c r="C6" s="164" t="s">
        <v>381</v>
      </c>
    </row>
    <row r="7" spans="1:24" x14ac:dyDescent="0.15">
      <c r="C7" s="164" t="s">
        <v>382</v>
      </c>
    </row>
    <row r="9" spans="1:24" ht="24" x14ac:dyDescent="0.25">
      <c r="B9" s="163"/>
      <c r="C9" s="433" t="s">
        <v>562</v>
      </c>
      <c r="D9" s="433"/>
      <c r="E9" s="433"/>
      <c r="F9" s="433"/>
      <c r="G9" s="433"/>
      <c r="H9" s="433"/>
      <c r="I9" s="433"/>
      <c r="J9" s="433"/>
      <c r="K9" s="433"/>
      <c r="L9" s="433"/>
      <c r="M9" s="433"/>
      <c r="N9" s="433"/>
      <c r="O9" s="433"/>
      <c r="P9" s="433"/>
      <c r="Q9" s="433"/>
      <c r="R9" s="433"/>
    </row>
    <row r="10" spans="1:24" ht="17.25" x14ac:dyDescent="0.2">
      <c r="B10" s="165"/>
      <c r="C10" s="434" t="s">
        <v>610</v>
      </c>
      <c r="D10" s="434"/>
      <c r="E10" s="434"/>
      <c r="F10" s="434"/>
      <c r="G10" s="434"/>
      <c r="H10" s="434"/>
      <c r="I10" s="434"/>
      <c r="J10" s="434"/>
      <c r="K10" s="434"/>
      <c r="L10" s="434"/>
      <c r="M10" s="434"/>
      <c r="N10" s="434"/>
      <c r="O10" s="434"/>
      <c r="P10" s="434"/>
      <c r="Q10" s="434"/>
      <c r="R10" s="434"/>
    </row>
    <row r="11" spans="1:24" ht="17.25" x14ac:dyDescent="0.2">
      <c r="B11" s="165"/>
      <c r="C11" s="434" t="s">
        <v>611</v>
      </c>
      <c r="D11" s="434"/>
      <c r="E11" s="434"/>
      <c r="F11" s="434"/>
      <c r="G11" s="434"/>
      <c r="H11" s="434"/>
      <c r="I11" s="434"/>
      <c r="J11" s="434"/>
      <c r="K11" s="434"/>
      <c r="L11" s="434"/>
      <c r="M11" s="434"/>
      <c r="N11" s="434"/>
      <c r="O11" s="434"/>
      <c r="P11" s="434"/>
      <c r="Q11" s="434"/>
      <c r="R11" s="434"/>
    </row>
    <row r="12" spans="1:24" ht="15.75" customHeight="1" thickBot="1" x14ac:dyDescent="0.2">
      <c r="B12" s="166"/>
      <c r="C12" s="167"/>
      <c r="D12" s="167"/>
      <c r="E12" s="167"/>
      <c r="F12" s="167"/>
      <c r="G12" s="167"/>
      <c r="H12" s="167"/>
      <c r="I12" s="167"/>
      <c r="J12" s="168"/>
      <c r="K12" s="167"/>
      <c r="L12" s="168"/>
      <c r="M12" s="167"/>
      <c r="N12" s="167"/>
      <c r="O12" s="167"/>
      <c r="P12" s="329" t="s">
        <v>425</v>
      </c>
      <c r="Q12" s="167"/>
      <c r="R12" s="168"/>
    </row>
    <row r="13" spans="1:24" ht="12.75" customHeight="1" x14ac:dyDescent="0.15">
      <c r="B13" s="169"/>
      <c r="C13" s="435" t="s">
        <v>2</v>
      </c>
      <c r="D13" s="436"/>
      <c r="E13" s="436"/>
      <c r="F13" s="436"/>
      <c r="G13" s="436"/>
      <c r="H13" s="436"/>
      <c r="I13" s="436"/>
      <c r="J13" s="437"/>
      <c r="K13" s="441" t="s">
        <v>357</v>
      </c>
      <c r="L13" s="436"/>
      <c r="M13" s="170"/>
      <c r="N13" s="170"/>
      <c r="O13" s="170"/>
      <c r="P13" s="171"/>
      <c r="Q13" s="170"/>
      <c r="R13" s="171"/>
    </row>
    <row r="14" spans="1:24" ht="29.25" customHeight="1" thickBot="1" x14ac:dyDescent="0.2">
      <c r="A14" s="162" t="s">
        <v>347</v>
      </c>
      <c r="B14" s="169"/>
      <c r="C14" s="438"/>
      <c r="D14" s="439"/>
      <c r="E14" s="439"/>
      <c r="F14" s="439"/>
      <c r="G14" s="439"/>
      <c r="H14" s="439"/>
      <c r="I14" s="439"/>
      <c r="J14" s="440"/>
      <c r="K14" s="442"/>
      <c r="L14" s="439"/>
      <c r="M14" s="443" t="s">
        <v>358</v>
      </c>
      <c r="N14" s="444"/>
      <c r="O14" s="443" t="s">
        <v>359</v>
      </c>
      <c r="P14" s="445"/>
      <c r="Q14" s="446" t="s">
        <v>157</v>
      </c>
      <c r="R14" s="447"/>
    </row>
    <row r="15" spans="1:24" ht="15.95" customHeight="1" x14ac:dyDescent="0.15">
      <c r="A15" s="162" t="s">
        <v>223</v>
      </c>
      <c r="B15" s="172"/>
      <c r="C15" s="173" t="s">
        <v>224</v>
      </c>
      <c r="D15" s="174"/>
      <c r="E15" s="174"/>
      <c r="F15" s="174"/>
      <c r="G15" s="174"/>
      <c r="H15" s="174"/>
      <c r="I15" s="174"/>
      <c r="J15" s="175"/>
      <c r="K15" s="176">
        <v>27809347</v>
      </c>
      <c r="L15" s="177"/>
      <c r="M15" s="176">
        <v>31078132</v>
      </c>
      <c r="N15" s="178"/>
      <c r="O15" s="176">
        <v>-3268785</v>
      </c>
      <c r="P15" s="180"/>
      <c r="Q15" s="179" t="s">
        <v>612</v>
      </c>
      <c r="R15" s="180"/>
      <c r="U15" s="332">
        <f t="shared" ref="U15:U20" si="0">IF(COUNTIF(V15:X15,"-")=COUNTA(V15:X15),"-",SUM(V15:X15))</f>
        <v>27809347280</v>
      </c>
      <c r="V15" s="332">
        <v>31078131992</v>
      </c>
      <c r="W15" s="332">
        <v>-3268784712</v>
      </c>
      <c r="X15" s="332" t="s">
        <v>21</v>
      </c>
    </row>
    <row r="16" spans="1:24" ht="15.95" customHeight="1" x14ac:dyDescent="0.15">
      <c r="A16" s="162" t="s">
        <v>225</v>
      </c>
      <c r="B16" s="172"/>
      <c r="C16" s="106"/>
      <c r="D16" s="101" t="s">
        <v>226</v>
      </c>
      <c r="E16" s="101"/>
      <c r="F16" s="101"/>
      <c r="G16" s="101"/>
      <c r="H16" s="101"/>
      <c r="I16" s="101"/>
      <c r="J16" s="181"/>
      <c r="K16" s="182">
        <v>-3679005</v>
      </c>
      <c r="L16" s="183"/>
      <c r="M16" s="452"/>
      <c r="N16" s="453"/>
      <c r="O16" s="182">
        <v>-3679005</v>
      </c>
      <c r="P16" s="188"/>
      <c r="Q16" s="185" t="s">
        <v>612</v>
      </c>
      <c r="R16" s="186"/>
      <c r="U16" s="332">
        <f t="shared" si="0"/>
        <v>-3679005308</v>
      </c>
      <c r="V16" s="332" t="s">
        <v>21</v>
      </c>
      <c r="W16" s="332">
        <v>-3679005308</v>
      </c>
      <c r="X16" s="332" t="s">
        <v>21</v>
      </c>
    </row>
    <row r="17" spans="1:24" ht="15.95" customHeight="1" x14ac:dyDescent="0.15">
      <c r="A17" s="162" t="s">
        <v>227</v>
      </c>
      <c r="B17" s="169"/>
      <c r="C17" s="187"/>
      <c r="D17" s="181" t="s">
        <v>228</v>
      </c>
      <c r="E17" s="181"/>
      <c r="F17" s="181"/>
      <c r="G17" s="181"/>
      <c r="H17" s="181"/>
      <c r="I17" s="181"/>
      <c r="J17" s="181"/>
      <c r="K17" s="182">
        <v>3410161</v>
      </c>
      <c r="L17" s="183"/>
      <c r="M17" s="454"/>
      <c r="N17" s="455"/>
      <c r="O17" s="182">
        <v>3410161</v>
      </c>
      <c r="P17" s="188"/>
      <c r="Q17" s="185" t="s">
        <v>21</v>
      </c>
      <c r="R17" s="188"/>
      <c r="U17" s="332">
        <f t="shared" si="0"/>
        <v>3410161182</v>
      </c>
      <c r="V17" s="332" t="s">
        <v>21</v>
      </c>
      <c r="W17" s="332">
        <f>IF(COUNTIF(W18:W19,"-")=COUNTA(W18:W19),"-",SUM(W18:W19))</f>
        <v>3410161182</v>
      </c>
      <c r="X17" s="332" t="s">
        <v>21</v>
      </c>
    </row>
    <row r="18" spans="1:24" ht="15.95" customHeight="1" x14ac:dyDescent="0.15">
      <c r="A18" s="162" t="s">
        <v>229</v>
      </c>
      <c r="B18" s="169"/>
      <c r="C18" s="189"/>
      <c r="D18" s="181"/>
      <c r="E18" s="190" t="s">
        <v>230</v>
      </c>
      <c r="F18" s="190"/>
      <c r="G18" s="190"/>
      <c r="H18" s="190"/>
      <c r="I18" s="190"/>
      <c r="J18" s="181"/>
      <c r="K18" s="182">
        <v>2688324</v>
      </c>
      <c r="L18" s="183"/>
      <c r="M18" s="454"/>
      <c r="N18" s="455"/>
      <c r="O18" s="182">
        <v>2688324</v>
      </c>
      <c r="P18" s="188"/>
      <c r="Q18" s="185" t="s">
        <v>612</v>
      </c>
      <c r="R18" s="188"/>
      <c r="U18" s="332">
        <f t="shared" si="0"/>
        <v>2688323691</v>
      </c>
      <c r="V18" s="332" t="s">
        <v>21</v>
      </c>
      <c r="W18" s="332">
        <v>2688323691</v>
      </c>
      <c r="X18" s="332" t="s">
        <v>21</v>
      </c>
    </row>
    <row r="19" spans="1:24" ht="15.95" customHeight="1" x14ac:dyDescent="0.15">
      <c r="A19" s="162" t="s">
        <v>231</v>
      </c>
      <c r="B19" s="169"/>
      <c r="C19" s="191"/>
      <c r="D19" s="192"/>
      <c r="E19" s="192" t="s">
        <v>232</v>
      </c>
      <c r="F19" s="192"/>
      <c r="G19" s="192"/>
      <c r="H19" s="192"/>
      <c r="I19" s="192"/>
      <c r="J19" s="193"/>
      <c r="K19" s="194">
        <v>721837</v>
      </c>
      <c r="L19" s="195"/>
      <c r="M19" s="456"/>
      <c r="N19" s="457"/>
      <c r="O19" s="194">
        <v>721837</v>
      </c>
      <c r="P19" s="198"/>
      <c r="Q19" s="197" t="s">
        <v>612</v>
      </c>
      <c r="R19" s="198"/>
      <c r="U19" s="332">
        <f t="shared" si="0"/>
        <v>721837491</v>
      </c>
      <c r="V19" s="332" t="s">
        <v>21</v>
      </c>
      <c r="W19" s="332">
        <v>721837491</v>
      </c>
      <c r="X19" s="332" t="s">
        <v>21</v>
      </c>
    </row>
    <row r="20" spans="1:24" ht="15.95" customHeight="1" x14ac:dyDescent="0.15">
      <c r="A20" s="162" t="s">
        <v>233</v>
      </c>
      <c r="B20" s="169"/>
      <c r="C20" s="199"/>
      <c r="D20" s="200" t="s">
        <v>234</v>
      </c>
      <c r="E20" s="201"/>
      <c r="F20" s="200"/>
      <c r="G20" s="200"/>
      <c r="H20" s="200"/>
      <c r="I20" s="200"/>
      <c r="J20" s="202"/>
      <c r="K20" s="203">
        <v>-268844</v>
      </c>
      <c r="L20" s="204"/>
      <c r="M20" s="458"/>
      <c r="N20" s="459"/>
      <c r="O20" s="203">
        <v>-268844</v>
      </c>
      <c r="P20" s="206"/>
      <c r="Q20" s="205" t="s">
        <v>21</v>
      </c>
      <c r="R20" s="206"/>
      <c r="U20" s="332">
        <f t="shared" si="0"/>
        <v>-268844126</v>
      </c>
      <c r="V20" s="332" t="s">
        <v>21</v>
      </c>
      <c r="W20" s="332">
        <f>IF(COUNTIF(W16:W17,"-")=COUNTA(W16:W17),"-",SUM(W16:W17))</f>
        <v>-268844126</v>
      </c>
      <c r="X20" s="332" t="s">
        <v>21</v>
      </c>
    </row>
    <row r="21" spans="1:24" ht="15.95" customHeight="1" x14ac:dyDescent="0.15">
      <c r="A21" s="162" t="s">
        <v>235</v>
      </c>
      <c r="B21" s="169"/>
      <c r="C21" s="106"/>
      <c r="D21" s="207" t="s">
        <v>360</v>
      </c>
      <c r="E21" s="207"/>
      <c r="F21" s="207"/>
      <c r="G21" s="190"/>
      <c r="H21" s="190"/>
      <c r="I21" s="190"/>
      <c r="J21" s="181"/>
      <c r="K21" s="448"/>
      <c r="L21" s="449"/>
      <c r="M21" s="182">
        <v>-269917</v>
      </c>
      <c r="N21" s="184" t="s">
        <v>431</v>
      </c>
      <c r="O21" s="182">
        <v>269917</v>
      </c>
      <c r="P21" s="188" t="s">
        <v>431</v>
      </c>
      <c r="Q21" s="460" t="s">
        <v>21</v>
      </c>
      <c r="R21" s="461"/>
      <c r="U21" s="332">
        <v>0</v>
      </c>
      <c r="V21" s="332">
        <f>IF(COUNTA(V22:V25)=COUNTIF(V22:V25,"-"),"-",SUM(V22,V24,V23,V25))</f>
        <v>-269917370</v>
      </c>
      <c r="W21" s="332">
        <f>IF(COUNTA(W22:W25)=COUNTIF(W22:W25,"-"),"-",SUM(W22,W24,W23,W25))</f>
        <v>269917370</v>
      </c>
      <c r="X21" s="332" t="s">
        <v>21</v>
      </c>
    </row>
    <row r="22" spans="1:24" ht="15.95" customHeight="1" x14ac:dyDescent="0.15">
      <c r="A22" s="162" t="s">
        <v>237</v>
      </c>
      <c r="B22" s="169"/>
      <c r="C22" s="106"/>
      <c r="D22" s="207"/>
      <c r="E22" s="207" t="s">
        <v>238</v>
      </c>
      <c r="F22" s="190"/>
      <c r="G22" s="190"/>
      <c r="H22" s="190"/>
      <c r="I22" s="190"/>
      <c r="J22" s="181"/>
      <c r="K22" s="448"/>
      <c r="L22" s="449"/>
      <c r="M22" s="182">
        <v>715730</v>
      </c>
      <c r="N22" s="184"/>
      <c r="O22" s="182">
        <v>-715730</v>
      </c>
      <c r="P22" s="188"/>
      <c r="Q22" s="450" t="s">
        <v>21</v>
      </c>
      <c r="R22" s="451"/>
      <c r="U22" s="332">
        <v>0</v>
      </c>
      <c r="V22" s="332">
        <v>715729609</v>
      </c>
      <c r="W22" s="332">
        <v>-715729609</v>
      </c>
      <c r="X22" s="332" t="s">
        <v>21</v>
      </c>
    </row>
    <row r="23" spans="1:24" ht="15.95" customHeight="1" x14ac:dyDescent="0.15">
      <c r="A23" s="162" t="s">
        <v>239</v>
      </c>
      <c r="B23" s="169"/>
      <c r="C23" s="106"/>
      <c r="D23" s="207"/>
      <c r="E23" s="207" t="s">
        <v>240</v>
      </c>
      <c r="F23" s="207"/>
      <c r="G23" s="190"/>
      <c r="H23" s="190"/>
      <c r="I23" s="190"/>
      <c r="J23" s="181"/>
      <c r="K23" s="448"/>
      <c r="L23" s="449"/>
      <c r="M23" s="182">
        <v>-1114945</v>
      </c>
      <c r="N23" s="184"/>
      <c r="O23" s="182">
        <v>1114945</v>
      </c>
      <c r="P23" s="188"/>
      <c r="Q23" s="450" t="s">
        <v>21</v>
      </c>
      <c r="R23" s="451"/>
      <c r="U23" s="332">
        <v>0</v>
      </c>
      <c r="V23" s="332">
        <v>-1114944767</v>
      </c>
      <c r="W23" s="332">
        <v>1114944767</v>
      </c>
      <c r="X23" s="332" t="s">
        <v>21</v>
      </c>
    </row>
    <row r="24" spans="1:24" ht="15.95" customHeight="1" x14ac:dyDescent="0.15">
      <c r="A24" s="162" t="s">
        <v>241</v>
      </c>
      <c r="B24" s="169"/>
      <c r="C24" s="106"/>
      <c r="D24" s="207"/>
      <c r="E24" s="207" t="s">
        <v>242</v>
      </c>
      <c r="F24" s="207"/>
      <c r="G24" s="190"/>
      <c r="H24" s="190"/>
      <c r="I24" s="190"/>
      <c r="J24" s="181"/>
      <c r="K24" s="448"/>
      <c r="L24" s="449"/>
      <c r="M24" s="182">
        <v>256436</v>
      </c>
      <c r="N24" s="184"/>
      <c r="O24" s="182">
        <v>-256436</v>
      </c>
      <c r="P24" s="188"/>
      <c r="Q24" s="450" t="s">
        <v>21</v>
      </c>
      <c r="R24" s="451"/>
      <c r="U24" s="332">
        <v>0</v>
      </c>
      <c r="V24" s="332">
        <v>256436320</v>
      </c>
      <c r="W24" s="332">
        <v>-256436320</v>
      </c>
      <c r="X24" s="332" t="s">
        <v>21</v>
      </c>
    </row>
    <row r="25" spans="1:24" ht="15.95" customHeight="1" x14ac:dyDescent="0.15">
      <c r="A25" s="162" t="s">
        <v>243</v>
      </c>
      <c r="B25" s="169"/>
      <c r="C25" s="106"/>
      <c r="D25" s="207"/>
      <c r="E25" s="207" t="s">
        <v>244</v>
      </c>
      <c r="F25" s="207"/>
      <c r="G25" s="190"/>
      <c r="H25" s="102"/>
      <c r="I25" s="190"/>
      <c r="J25" s="181"/>
      <c r="K25" s="448"/>
      <c r="L25" s="449"/>
      <c r="M25" s="182">
        <v>-127139</v>
      </c>
      <c r="N25" s="184"/>
      <c r="O25" s="182">
        <v>127139</v>
      </c>
      <c r="P25" s="188"/>
      <c r="Q25" s="450" t="s">
        <v>21</v>
      </c>
      <c r="R25" s="451"/>
      <c r="U25" s="332">
        <v>0</v>
      </c>
      <c r="V25" s="332">
        <v>-127138532</v>
      </c>
      <c r="W25" s="332">
        <v>127138532</v>
      </c>
      <c r="X25" s="332" t="s">
        <v>21</v>
      </c>
    </row>
    <row r="26" spans="1:24" ht="15.95" customHeight="1" x14ac:dyDescent="0.15">
      <c r="A26" s="162" t="s">
        <v>245</v>
      </c>
      <c r="B26" s="169"/>
      <c r="C26" s="106"/>
      <c r="D26" s="207" t="s">
        <v>246</v>
      </c>
      <c r="E26" s="190"/>
      <c r="F26" s="190"/>
      <c r="G26" s="190"/>
      <c r="H26" s="190"/>
      <c r="I26" s="190"/>
      <c r="J26" s="181"/>
      <c r="K26" s="182" t="s">
        <v>21</v>
      </c>
      <c r="L26" s="183"/>
      <c r="M26" s="182" t="s">
        <v>430</v>
      </c>
      <c r="N26" s="184"/>
      <c r="O26" s="454"/>
      <c r="P26" s="464"/>
      <c r="Q26" s="465" t="s">
        <v>21</v>
      </c>
      <c r="R26" s="464"/>
      <c r="U26" s="332" t="str">
        <f>IF(COUNTIF(V26:X26,"-")=COUNTA(V26:X26),"-",SUM(V26:X26))</f>
        <v>-</v>
      </c>
      <c r="V26" s="332" t="s">
        <v>430</v>
      </c>
      <c r="W26" s="332" t="s">
        <v>21</v>
      </c>
      <c r="X26" s="332" t="s">
        <v>21</v>
      </c>
    </row>
    <row r="27" spans="1:24" ht="15.95" customHeight="1" x14ac:dyDescent="0.15">
      <c r="A27" s="162" t="s">
        <v>247</v>
      </c>
      <c r="B27" s="169"/>
      <c r="C27" s="106"/>
      <c r="D27" s="207" t="s">
        <v>248</v>
      </c>
      <c r="E27" s="207"/>
      <c r="F27" s="190"/>
      <c r="G27" s="190"/>
      <c r="H27" s="190"/>
      <c r="I27" s="190"/>
      <c r="J27" s="181"/>
      <c r="K27" s="182">
        <v>38080</v>
      </c>
      <c r="L27" s="183"/>
      <c r="M27" s="182">
        <v>38080</v>
      </c>
      <c r="N27" s="184"/>
      <c r="O27" s="454"/>
      <c r="P27" s="464"/>
      <c r="Q27" s="465" t="s">
        <v>21</v>
      </c>
      <c r="R27" s="464"/>
      <c r="U27" s="332">
        <f>IF(COUNTIF(V27:X27,"-")=COUNTA(V27:X27),"-",SUM(V27:X27))</f>
        <v>38079655</v>
      </c>
      <c r="V27" s="332">
        <v>38079655</v>
      </c>
      <c r="W27" s="332" t="s">
        <v>21</v>
      </c>
      <c r="X27" s="332" t="s">
        <v>21</v>
      </c>
    </row>
    <row r="28" spans="1:24" ht="15.95" customHeight="1" x14ac:dyDescent="0.15">
      <c r="A28" s="162" t="s">
        <v>252</v>
      </c>
      <c r="B28" s="169"/>
      <c r="C28" s="191"/>
      <c r="D28" s="192" t="s">
        <v>52</v>
      </c>
      <c r="E28" s="192"/>
      <c r="F28" s="192"/>
      <c r="G28" s="208"/>
      <c r="H28" s="208"/>
      <c r="I28" s="208"/>
      <c r="J28" s="193"/>
      <c r="K28" s="194" t="s">
        <v>21</v>
      </c>
      <c r="L28" s="195"/>
      <c r="M28" s="194" t="s">
        <v>430</v>
      </c>
      <c r="N28" s="196"/>
      <c r="O28" s="194" t="s">
        <v>430</v>
      </c>
      <c r="P28" s="198"/>
      <c r="Q28" s="462" t="s">
        <v>21</v>
      </c>
      <c r="R28" s="463"/>
      <c r="S28" s="209"/>
      <c r="U28" s="332" t="str">
        <f>IF(COUNTIF(V28:X28,"-")=COUNTA(V28:X28),"-",SUM(V28:X28))</f>
        <v>-</v>
      </c>
      <c r="V28" s="332" t="s">
        <v>430</v>
      </c>
      <c r="W28" s="332" t="s">
        <v>430</v>
      </c>
      <c r="X28" s="332" t="s">
        <v>21</v>
      </c>
    </row>
    <row r="29" spans="1:24" ht="15.95" customHeight="1" thickBot="1" x14ac:dyDescent="0.2">
      <c r="A29" s="162" t="s">
        <v>253</v>
      </c>
      <c r="B29" s="169"/>
      <c r="C29" s="210"/>
      <c r="D29" s="211" t="s">
        <v>254</v>
      </c>
      <c r="E29" s="211"/>
      <c r="F29" s="212"/>
      <c r="G29" s="212"/>
      <c r="H29" s="213"/>
      <c r="I29" s="212"/>
      <c r="J29" s="214"/>
      <c r="K29" s="215">
        <v>-230764</v>
      </c>
      <c r="L29" s="216"/>
      <c r="M29" s="215">
        <v>-231838</v>
      </c>
      <c r="N29" s="217" t="s">
        <v>431</v>
      </c>
      <c r="O29" s="215">
        <v>1073</v>
      </c>
      <c r="P29" s="330"/>
      <c r="Q29" s="218" t="s">
        <v>21</v>
      </c>
      <c r="R29" s="219"/>
      <c r="S29" s="209"/>
      <c r="U29" s="332">
        <f>IF(COUNTIF(V29:X29,"-")=COUNTA(V29:X29),"-",SUM(V29:X29))</f>
        <v>-230764471</v>
      </c>
      <c r="V29" s="332">
        <f>IF(AND(V21="-",COUNTIF(V26:V27,"-")=COUNTA(V26:V27),V28="-"),"-",SUM(V21,V26:V27,V28))</f>
        <v>-231837715</v>
      </c>
      <c r="W29" s="332">
        <f>IF(AND(W20="-",W21="-",COUNTIF(W26:W27,"-")=COUNTA(W26:W27),W28="-"),"-",SUM(W20,W21,W26:W27,W28))</f>
        <v>1073244</v>
      </c>
      <c r="X29" s="332" t="s">
        <v>21</v>
      </c>
    </row>
    <row r="30" spans="1:24" ht="15.95" customHeight="1" thickBot="1" x14ac:dyDescent="0.2">
      <c r="A30" s="162" t="s">
        <v>255</v>
      </c>
      <c r="B30" s="169"/>
      <c r="C30" s="220" t="s">
        <v>256</v>
      </c>
      <c r="D30" s="221"/>
      <c r="E30" s="221"/>
      <c r="F30" s="221"/>
      <c r="G30" s="222"/>
      <c r="H30" s="222"/>
      <c r="I30" s="222"/>
      <c r="J30" s="223"/>
      <c r="K30" s="224">
        <v>27578583</v>
      </c>
      <c r="L30" s="225" t="s">
        <v>431</v>
      </c>
      <c r="M30" s="224">
        <v>30846294</v>
      </c>
      <c r="N30" s="226"/>
      <c r="O30" s="224">
        <v>-3267711</v>
      </c>
      <c r="P30" s="331" t="s">
        <v>431</v>
      </c>
      <c r="Q30" s="227" t="s">
        <v>21</v>
      </c>
      <c r="R30" s="228"/>
      <c r="S30" s="209"/>
      <c r="U30" s="332">
        <f>IF(COUNTIF(V30:X30,"-")=COUNTA(V30:X30),"-",SUM(V30:X30))</f>
        <v>27578582809</v>
      </c>
      <c r="V30" s="332">
        <v>30846294277</v>
      </c>
      <c r="W30" s="332">
        <v>-3267711468</v>
      </c>
      <c r="X30" s="332" t="s">
        <v>21</v>
      </c>
    </row>
    <row r="31" spans="1:24" ht="6.75" customHeight="1" x14ac:dyDescent="0.15">
      <c r="B31" s="169"/>
      <c r="C31" s="229"/>
      <c r="D31" s="230"/>
      <c r="E31" s="230"/>
      <c r="F31" s="230"/>
      <c r="G31" s="230"/>
      <c r="H31" s="230"/>
      <c r="I31" s="230"/>
      <c r="J31" s="230"/>
      <c r="K31" s="169"/>
      <c r="L31" s="169"/>
      <c r="M31" s="169"/>
      <c r="N31" s="169"/>
      <c r="O31" s="169"/>
      <c r="P31" s="169"/>
      <c r="Q31" s="169"/>
      <c r="R31" s="101"/>
      <c r="S31" s="209"/>
    </row>
    <row r="32" spans="1:24" ht="15.6" customHeight="1" x14ac:dyDescent="0.15">
      <c r="B32" s="169"/>
      <c r="C32" s="231"/>
      <c r="D32" s="232" t="s">
        <v>356</v>
      </c>
      <c r="F32" s="233"/>
      <c r="G32" s="234"/>
      <c r="H32" s="233"/>
      <c r="I32" s="233"/>
      <c r="J32" s="231"/>
      <c r="K32" s="169"/>
      <c r="L32" s="169"/>
      <c r="M32" s="169"/>
      <c r="N32" s="169"/>
      <c r="O32" s="169"/>
      <c r="P32" s="169"/>
      <c r="Q32" s="169"/>
      <c r="R32" s="101"/>
      <c r="S32" s="209"/>
    </row>
  </sheetData>
  <mergeCells count="28">
    <mergeCell ref="Q28:R28"/>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22:R22"/>
    <mergeCell ref="K23:L23"/>
    <mergeCell ref="Q23:R23"/>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topLeftCell="B1" zoomScale="85" zoomScaleNormal="85" workbookViewId="0">
      <selection activeCell="T25" sqref="T25"/>
    </sheetView>
  </sheetViews>
  <sheetFormatPr defaultRowHeight="13.5" x14ac:dyDescent="0.15"/>
  <cols>
    <col min="1" max="1" width="0" style="83" hidden="1" customWidth="1"/>
    <col min="2" max="2" width="0.75" style="85" customWidth="1"/>
    <col min="3" max="11" width="2.125" style="85" customWidth="1"/>
    <col min="12" max="12" width="13.25" style="85" customWidth="1"/>
    <col min="13" max="13" width="21.625" style="85" bestFit="1" customWidth="1"/>
    <col min="14" max="14" width="3" style="85" customWidth="1"/>
    <col min="15" max="15" width="0.75" style="130" customWidth="1"/>
    <col min="16" max="16" width="9" style="88"/>
    <col min="17" max="17" width="0" style="88" hidden="1" customWidth="1"/>
    <col min="18" max="16384" width="9" style="88"/>
  </cols>
  <sheetData>
    <row r="1" spans="1:26" x14ac:dyDescent="0.15">
      <c r="C1" s="85" t="s">
        <v>376</v>
      </c>
    </row>
    <row r="2" spans="1:26" x14ac:dyDescent="0.15">
      <c r="C2" s="85" t="s">
        <v>377</v>
      </c>
    </row>
    <row r="3" spans="1:26" x14ac:dyDescent="0.15">
      <c r="C3" s="85" t="s">
        <v>378</v>
      </c>
    </row>
    <row r="4" spans="1:26" x14ac:dyDescent="0.15">
      <c r="C4" s="85" t="s">
        <v>557</v>
      </c>
    </row>
    <row r="5" spans="1:26" x14ac:dyDescent="0.15">
      <c r="C5" s="85" t="s">
        <v>380</v>
      </c>
    </row>
    <row r="6" spans="1:26" x14ac:dyDescent="0.15">
      <c r="C6" s="85" t="s">
        <v>381</v>
      </c>
    </row>
    <row r="7" spans="1:26" x14ac:dyDescent="0.15">
      <c r="C7" s="85" t="s">
        <v>382</v>
      </c>
    </row>
    <row r="8" spans="1:26" s="130" customFormat="1" x14ac:dyDescent="0.15">
      <c r="A8" s="83"/>
      <c r="B8" s="235"/>
      <c r="C8" s="235"/>
      <c r="D8" s="129"/>
      <c r="E8" s="129"/>
      <c r="F8" s="129"/>
      <c r="G8" s="129"/>
      <c r="H8" s="129"/>
      <c r="I8" s="85"/>
      <c r="J8" s="85"/>
      <c r="K8" s="85"/>
      <c r="L8" s="85"/>
      <c r="M8" s="85"/>
      <c r="N8" s="85"/>
    </row>
    <row r="9" spans="1:26" s="130" customFormat="1" ht="24" x14ac:dyDescent="0.15">
      <c r="A9" s="83"/>
      <c r="B9" s="236"/>
      <c r="C9" s="475" t="s">
        <v>563</v>
      </c>
      <c r="D9" s="475"/>
      <c r="E9" s="475"/>
      <c r="F9" s="475"/>
      <c r="G9" s="475"/>
      <c r="H9" s="475"/>
      <c r="I9" s="475"/>
      <c r="J9" s="475"/>
      <c r="K9" s="475"/>
      <c r="L9" s="475"/>
      <c r="M9" s="475"/>
      <c r="N9" s="475"/>
    </row>
    <row r="10" spans="1:26" s="130" customFormat="1" ht="14.25" x14ac:dyDescent="0.15">
      <c r="A10" s="237"/>
      <c r="B10" s="238"/>
      <c r="C10" s="476" t="s">
        <v>610</v>
      </c>
      <c r="D10" s="476"/>
      <c r="E10" s="476"/>
      <c r="F10" s="476"/>
      <c r="G10" s="476"/>
      <c r="H10" s="476"/>
      <c r="I10" s="476"/>
      <c r="J10" s="476"/>
      <c r="K10" s="476"/>
      <c r="L10" s="476"/>
      <c r="M10" s="476"/>
      <c r="N10" s="476"/>
    </row>
    <row r="11" spans="1:26" s="130" customFormat="1" ht="14.25" x14ac:dyDescent="0.15">
      <c r="A11" s="237"/>
      <c r="B11" s="238"/>
      <c r="C11" s="476" t="s">
        <v>611</v>
      </c>
      <c r="D11" s="476"/>
      <c r="E11" s="476"/>
      <c r="F11" s="476"/>
      <c r="G11" s="476"/>
      <c r="H11" s="476"/>
      <c r="I11" s="476"/>
      <c r="J11" s="476"/>
      <c r="K11" s="476"/>
      <c r="L11" s="476"/>
      <c r="M11" s="476"/>
      <c r="N11" s="476"/>
    </row>
    <row r="12" spans="1:26" s="130" customFormat="1" ht="14.25" thickBot="1" x14ac:dyDescent="0.2">
      <c r="A12" s="237"/>
      <c r="B12" s="238"/>
      <c r="C12" s="239"/>
      <c r="D12" s="239"/>
      <c r="E12" s="239"/>
      <c r="F12" s="239"/>
      <c r="G12" s="239"/>
      <c r="H12" s="239"/>
      <c r="I12" s="239"/>
      <c r="J12" s="239"/>
      <c r="K12" s="239"/>
      <c r="L12" s="239"/>
      <c r="M12" s="239"/>
      <c r="N12" s="240" t="s">
        <v>425</v>
      </c>
    </row>
    <row r="13" spans="1:26" s="130" customFormat="1" x14ac:dyDescent="0.15">
      <c r="A13" s="237"/>
      <c r="B13" s="238"/>
      <c r="C13" s="477" t="s">
        <v>2</v>
      </c>
      <c r="D13" s="478"/>
      <c r="E13" s="478"/>
      <c r="F13" s="478"/>
      <c r="G13" s="478"/>
      <c r="H13" s="478"/>
      <c r="I13" s="478"/>
      <c r="J13" s="479"/>
      <c r="K13" s="479"/>
      <c r="L13" s="480"/>
      <c r="M13" s="484" t="s">
        <v>349</v>
      </c>
      <c r="N13" s="485"/>
    </row>
    <row r="14" spans="1:26" s="130" customFormat="1" ht="14.25" thickBot="1" x14ac:dyDescent="0.2">
      <c r="A14" s="237" t="s">
        <v>347</v>
      </c>
      <c r="B14" s="238"/>
      <c r="C14" s="481"/>
      <c r="D14" s="482"/>
      <c r="E14" s="482"/>
      <c r="F14" s="482"/>
      <c r="G14" s="482"/>
      <c r="H14" s="482"/>
      <c r="I14" s="482"/>
      <c r="J14" s="482"/>
      <c r="K14" s="482"/>
      <c r="L14" s="483"/>
      <c r="M14" s="486"/>
      <c r="N14" s="487"/>
    </row>
    <row r="15" spans="1:26" s="130" customFormat="1" x14ac:dyDescent="0.15">
      <c r="A15" s="241"/>
      <c r="B15" s="242"/>
      <c r="C15" s="243" t="s">
        <v>361</v>
      </c>
      <c r="D15" s="244"/>
      <c r="E15" s="244"/>
      <c r="F15" s="245"/>
      <c r="G15" s="245"/>
      <c r="H15" s="386"/>
      <c r="I15" s="245"/>
      <c r="J15" s="386"/>
      <c r="K15" s="386"/>
      <c r="L15" s="387"/>
      <c r="M15" s="246"/>
      <c r="N15" s="247"/>
      <c r="Z15" s="333"/>
    </row>
    <row r="16" spans="1:26" s="130" customFormat="1" x14ac:dyDescent="0.15">
      <c r="A16" s="83" t="s">
        <v>260</v>
      </c>
      <c r="B16" s="85"/>
      <c r="C16" s="248"/>
      <c r="D16" s="249" t="s">
        <v>261</v>
      </c>
      <c r="E16" s="249"/>
      <c r="F16" s="250"/>
      <c r="G16" s="250"/>
      <c r="H16" s="239"/>
      <c r="I16" s="250"/>
      <c r="J16" s="239"/>
      <c r="K16" s="239"/>
      <c r="L16" s="251"/>
      <c r="M16" s="252">
        <v>2974292</v>
      </c>
      <c r="N16" s="253"/>
      <c r="Q16" s="130">
        <f>IF(AND(Q17="-",Q22="-"),"-",SUM(Q17,Q22))</f>
        <v>2974292159</v>
      </c>
      <c r="Z16" s="333"/>
    </row>
    <row r="17" spans="1:26" s="130" customFormat="1" x14ac:dyDescent="0.15">
      <c r="A17" s="83" t="s">
        <v>262</v>
      </c>
      <c r="B17" s="85"/>
      <c r="C17" s="248"/>
      <c r="D17" s="249"/>
      <c r="E17" s="249" t="s">
        <v>263</v>
      </c>
      <c r="F17" s="250"/>
      <c r="G17" s="250"/>
      <c r="H17" s="250"/>
      <c r="I17" s="250"/>
      <c r="J17" s="239"/>
      <c r="K17" s="239"/>
      <c r="L17" s="251"/>
      <c r="M17" s="252">
        <v>1355774</v>
      </c>
      <c r="N17" s="253" t="s">
        <v>431</v>
      </c>
      <c r="Q17" s="130">
        <f>IF(COUNTIF(Q18:Q21,"-")=COUNTA(Q18:Q21),"-",SUM(Q18:Q21))</f>
        <v>1355774357</v>
      </c>
      <c r="Z17" s="333"/>
    </row>
    <row r="18" spans="1:26" s="130" customFormat="1" x14ac:dyDescent="0.15">
      <c r="A18" s="83" t="s">
        <v>264</v>
      </c>
      <c r="B18" s="85"/>
      <c r="C18" s="248"/>
      <c r="D18" s="249"/>
      <c r="E18" s="249"/>
      <c r="F18" s="250" t="s">
        <v>265</v>
      </c>
      <c r="G18" s="250"/>
      <c r="H18" s="250"/>
      <c r="I18" s="250"/>
      <c r="J18" s="239"/>
      <c r="K18" s="239"/>
      <c r="L18" s="251"/>
      <c r="M18" s="252">
        <v>620844</v>
      </c>
      <c r="N18" s="253"/>
      <c r="Q18" s="130">
        <v>620843911</v>
      </c>
      <c r="Z18" s="333"/>
    </row>
    <row r="19" spans="1:26" s="130" customFormat="1" x14ac:dyDescent="0.15">
      <c r="A19" s="83" t="s">
        <v>266</v>
      </c>
      <c r="B19" s="85"/>
      <c r="C19" s="248"/>
      <c r="D19" s="249"/>
      <c r="E19" s="249"/>
      <c r="F19" s="250" t="s">
        <v>267</v>
      </c>
      <c r="G19" s="250"/>
      <c r="H19" s="250"/>
      <c r="I19" s="250"/>
      <c r="J19" s="239"/>
      <c r="K19" s="239"/>
      <c r="L19" s="251"/>
      <c r="M19" s="252">
        <v>636824</v>
      </c>
      <c r="N19" s="253"/>
      <c r="Q19" s="130">
        <v>636824053</v>
      </c>
      <c r="Z19" s="333"/>
    </row>
    <row r="20" spans="1:26" s="130" customFormat="1" x14ac:dyDescent="0.15">
      <c r="A20" s="83" t="s">
        <v>268</v>
      </c>
      <c r="B20" s="85"/>
      <c r="C20" s="254"/>
      <c r="D20" s="239"/>
      <c r="E20" s="239"/>
      <c r="F20" s="239" t="s">
        <v>269</v>
      </c>
      <c r="G20" s="239"/>
      <c r="H20" s="239"/>
      <c r="I20" s="239"/>
      <c r="J20" s="239"/>
      <c r="K20" s="239"/>
      <c r="L20" s="251"/>
      <c r="M20" s="252">
        <v>28509</v>
      </c>
      <c r="N20" s="253"/>
      <c r="Q20" s="130">
        <v>28508812</v>
      </c>
      <c r="Z20" s="333"/>
    </row>
    <row r="21" spans="1:26" s="130" customFormat="1" x14ac:dyDescent="0.15">
      <c r="A21" s="83" t="s">
        <v>270</v>
      </c>
      <c r="B21" s="85"/>
      <c r="C21" s="255"/>
      <c r="D21" s="256"/>
      <c r="E21" s="239"/>
      <c r="F21" s="256" t="s">
        <v>271</v>
      </c>
      <c r="G21" s="256"/>
      <c r="H21" s="256"/>
      <c r="I21" s="256"/>
      <c r="J21" s="239"/>
      <c r="K21" s="239"/>
      <c r="L21" s="251"/>
      <c r="M21" s="252">
        <v>69598</v>
      </c>
      <c r="N21" s="253"/>
      <c r="Q21" s="130">
        <v>69597581</v>
      </c>
      <c r="Z21" s="333"/>
    </row>
    <row r="22" spans="1:26" s="130" customFormat="1" x14ac:dyDescent="0.15">
      <c r="A22" s="83" t="s">
        <v>272</v>
      </c>
      <c r="B22" s="85"/>
      <c r="C22" s="254"/>
      <c r="D22" s="256"/>
      <c r="E22" s="239" t="s">
        <v>273</v>
      </c>
      <c r="F22" s="256"/>
      <c r="G22" s="256"/>
      <c r="H22" s="256"/>
      <c r="I22" s="256"/>
      <c r="J22" s="239"/>
      <c r="K22" s="239"/>
      <c r="L22" s="251"/>
      <c r="M22" s="252">
        <v>1618518</v>
      </c>
      <c r="N22" s="253" t="s">
        <v>431</v>
      </c>
      <c r="Q22" s="130">
        <f>IF(COUNTIF(Q23:Q26,"-")=COUNTA(Q23:Q26),"-",SUM(Q23:Q26))</f>
        <v>1618517802</v>
      </c>
      <c r="Z22" s="333"/>
    </row>
    <row r="23" spans="1:26" s="130" customFormat="1" x14ac:dyDescent="0.15">
      <c r="A23" s="83" t="s">
        <v>274</v>
      </c>
      <c r="B23" s="85"/>
      <c r="C23" s="254"/>
      <c r="D23" s="256"/>
      <c r="E23" s="256"/>
      <c r="F23" s="239" t="s">
        <v>275</v>
      </c>
      <c r="G23" s="256"/>
      <c r="H23" s="256"/>
      <c r="I23" s="256"/>
      <c r="J23" s="239"/>
      <c r="K23" s="239"/>
      <c r="L23" s="251"/>
      <c r="M23" s="252">
        <v>1226396</v>
      </c>
      <c r="N23" s="253"/>
      <c r="Q23" s="130">
        <v>1226396490</v>
      </c>
      <c r="Z23" s="333"/>
    </row>
    <row r="24" spans="1:26" s="130" customFormat="1" x14ac:dyDescent="0.15">
      <c r="A24" s="83" t="s">
        <v>276</v>
      </c>
      <c r="B24" s="85"/>
      <c r="C24" s="254"/>
      <c r="D24" s="256"/>
      <c r="E24" s="256"/>
      <c r="F24" s="239" t="s">
        <v>277</v>
      </c>
      <c r="G24" s="256"/>
      <c r="H24" s="256"/>
      <c r="I24" s="256"/>
      <c r="J24" s="239"/>
      <c r="K24" s="239"/>
      <c r="L24" s="251"/>
      <c r="M24" s="252">
        <v>104895</v>
      </c>
      <c r="N24" s="253"/>
      <c r="Q24" s="130">
        <v>104894860</v>
      </c>
      <c r="Z24" s="333"/>
    </row>
    <row r="25" spans="1:26" s="130" customFormat="1" x14ac:dyDescent="0.15">
      <c r="A25" s="83" t="s">
        <v>278</v>
      </c>
      <c r="B25" s="85"/>
      <c r="C25" s="254"/>
      <c r="D25" s="239"/>
      <c r="E25" s="256"/>
      <c r="F25" s="239" t="s">
        <v>279</v>
      </c>
      <c r="G25" s="256"/>
      <c r="H25" s="256"/>
      <c r="I25" s="256"/>
      <c r="J25" s="239"/>
      <c r="K25" s="239"/>
      <c r="L25" s="251"/>
      <c r="M25" s="252">
        <v>281651</v>
      </c>
      <c r="N25" s="257"/>
      <c r="Q25" s="130">
        <v>281651352</v>
      </c>
      <c r="Z25" s="333"/>
    </row>
    <row r="26" spans="1:26" s="130" customFormat="1" x14ac:dyDescent="0.15">
      <c r="A26" s="83" t="s">
        <v>280</v>
      </c>
      <c r="B26" s="85"/>
      <c r="C26" s="254"/>
      <c r="D26" s="239"/>
      <c r="E26" s="258"/>
      <c r="F26" s="256" t="s">
        <v>271</v>
      </c>
      <c r="G26" s="239"/>
      <c r="H26" s="256"/>
      <c r="I26" s="256"/>
      <c r="J26" s="239"/>
      <c r="K26" s="239"/>
      <c r="L26" s="251"/>
      <c r="M26" s="252">
        <v>5575</v>
      </c>
      <c r="N26" s="253"/>
      <c r="Q26" s="130">
        <v>5575100</v>
      </c>
      <c r="Z26" s="333"/>
    </row>
    <row r="27" spans="1:26" s="130" customFormat="1" x14ac:dyDescent="0.15">
      <c r="A27" s="83" t="s">
        <v>281</v>
      </c>
      <c r="B27" s="85"/>
      <c r="C27" s="254"/>
      <c r="D27" s="239" t="s">
        <v>282</v>
      </c>
      <c r="E27" s="258"/>
      <c r="F27" s="256"/>
      <c r="G27" s="256"/>
      <c r="H27" s="256"/>
      <c r="I27" s="256"/>
      <c r="J27" s="239"/>
      <c r="K27" s="239"/>
      <c r="L27" s="251"/>
      <c r="M27" s="252">
        <v>3677078</v>
      </c>
      <c r="N27" s="253" t="s">
        <v>431</v>
      </c>
      <c r="Q27" s="130">
        <f>IF(COUNTIF(Q28:Q31,"-")=COUNTA(Q28:Q31),"-",SUM(Q28:Q31))</f>
        <v>3677078059</v>
      </c>
      <c r="Z27" s="333"/>
    </row>
    <row r="28" spans="1:26" s="130" customFormat="1" x14ac:dyDescent="0.15">
      <c r="A28" s="83" t="s">
        <v>283</v>
      </c>
      <c r="B28" s="85"/>
      <c r="C28" s="254"/>
      <c r="D28" s="239"/>
      <c r="E28" s="258" t="s">
        <v>284</v>
      </c>
      <c r="F28" s="256"/>
      <c r="G28" s="256"/>
      <c r="H28" s="256"/>
      <c r="I28" s="256"/>
      <c r="J28" s="239"/>
      <c r="K28" s="239"/>
      <c r="L28" s="251"/>
      <c r="M28" s="252">
        <v>2681361</v>
      </c>
      <c r="N28" s="253"/>
      <c r="Q28" s="130">
        <v>2681361297</v>
      </c>
      <c r="Z28" s="333"/>
    </row>
    <row r="29" spans="1:26" s="130" customFormat="1" x14ac:dyDescent="0.15">
      <c r="A29" s="83" t="s">
        <v>285</v>
      </c>
      <c r="B29" s="85"/>
      <c r="C29" s="254"/>
      <c r="D29" s="239"/>
      <c r="E29" s="258" t="s">
        <v>286</v>
      </c>
      <c r="F29" s="256"/>
      <c r="G29" s="256"/>
      <c r="H29" s="256"/>
      <c r="I29" s="256"/>
      <c r="J29" s="239"/>
      <c r="K29" s="239"/>
      <c r="L29" s="251"/>
      <c r="M29" s="252">
        <v>649174</v>
      </c>
      <c r="N29" s="253"/>
      <c r="Q29" s="130">
        <v>649174491</v>
      </c>
      <c r="Z29" s="333"/>
    </row>
    <row r="30" spans="1:26" s="130" customFormat="1" x14ac:dyDescent="0.15">
      <c r="A30" s="83" t="s">
        <v>287</v>
      </c>
      <c r="B30" s="85"/>
      <c r="C30" s="254"/>
      <c r="D30" s="239"/>
      <c r="E30" s="258" t="s">
        <v>288</v>
      </c>
      <c r="F30" s="256"/>
      <c r="G30" s="256"/>
      <c r="H30" s="256"/>
      <c r="I30" s="256"/>
      <c r="J30" s="239"/>
      <c r="K30" s="239"/>
      <c r="L30" s="251"/>
      <c r="M30" s="252">
        <v>107111</v>
      </c>
      <c r="N30" s="253"/>
      <c r="Q30" s="130">
        <v>107110834</v>
      </c>
      <c r="Z30" s="333"/>
    </row>
    <row r="31" spans="1:26" s="130" customFormat="1" x14ac:dyDescent="0.15">
      <c r="A31" s="83" t="s">
        <v>289</v>
      </c>
      <c r="B31" s="85"/>
      <c r="C31" s="254"/>
      <c r="D31" s="239"/>
      <c r="E31" s="258" t="s">
        <v>290</v>
      </c>
      <c r="F31" s="256"/>
      <c r="G31" s="256"/>
      <c r="H31" s="256"/>
      <c r="I31" s="258"/>
      <c r="J31" s="239"/>
      <c r="K31" s="239"/>
      <c r="L31" s="251"/>
      <c r="M31" s="252">
        <v>239431</v>
      </c>
      <c r="N31" s="253"/>
      <c r="Q31" s="130">
        <v>239431437</v>
      </c>
      <c r="Z31" s="333"/>
    </row>
    <row r="32" spans="1:26" s="130" customFormat="1" x14ac:dyDescent="0.15">
      <c r="A32" s="83" t="s">
        <v>291</v>
      </c>
      <c r="B32" s="85"/>
      <c r="C32" s="254"/>
      <c r="D32" s="239" t="s">
        <v>292</v>
      </c>
      <c r="E32" s="258"/>
      <c r="F32" s="256"/>
      <c r="G32" s="256"/>
      <c r="H32" s="256"/>
      <c r="I32" s="258"/>
      <c r="J32" s="239"/>
      <c r="K32" s="239"/>
      <c r="L32" s="251"/>
      <c r="M32" s="252" t="s">
        <v>21</v>
      </c>
      <c r="N32" s="253"/>
      <c r="Q32" s="130" t="str">
        <f>IF(COUNTIF(Q33:Q34,"-")=COUNTA(Q33:Q34),"-",SUM(Q33:Q34))</f>
        <v>-</v>
      </c>
      <c r="Z32" s="333"/>
    </row>
    <row r="33" spans="1:26" s="130" customFormat="1" x14ac:dyDescent="0.15">
      <c r="A33" s="83" t="s">
        <v>293</v>
      </c>
      <c r="B33" s="85"/>
      <c r="C33" s="254"/>
      <c r="D33" s="239"/>
      <c r="E33" s="258" t="s">
        <v>294</v>
      </c>
      <c r="F33" s="256"/>
      <c r="G33" s="256"/>
      <c r="H33" s="256"/>
      <c r="I33" s="256"/>
      <c r="J33" s="239"/>
      <c r="K33" s="239"/>
      <c r="L33" s="251"/>
      <c r="M33" s="252" t="s">
        <v>612</v>
      </c>
      <c r="N33" s="253"/>
      <c r="Q33" s="130" t="s">
        <v>21</v>
      </c>
      <c r="Z33" s="333"/>
    </row>
    <row r="34" spans="1:26" s="130" customFormat="1" x14ac:dyDescent="0.15">
      <c r="A34" s="83" t="s">
        <v>295</v>
      </c>
      <c r="B34" s="85"/>
      <c r="C34" s="254"/>
      <c r="D34" s="239"/>
      <c r="E34" s="258" t="s">
        <v>271</v>
      </c>
      <c r="F34" s="256"/>
      <c r="G34" s="256"/>
      <c r="H34" s="256"/>
      <c r="I34" s="256"/>
      <c r="J34" s="239"/>
      <c r="K34" s="239"/>
      <c r="L34" s="251"/>
      <c r="M34" s="252" t="s">
        <v>612</v>
      </c>
      <c r="N34" s="253"/>
      <c r="Q34" s="130" t="s">
        <v>21</v>
      </c>
      <c r="Z34" s="333"/>
    </row>
    <row r="35" spans="1:26" s="130" customFormat="1" x14ac:dyDescent="0.15">
      <c r="A35" s="83" t="s">
        <v>296</v>
      </c>
      <c r="B35" s="85"/>
      <c r="C35" s="254"/>
      <c r="D35" s="239" t="s">
        <v>297</v>
      </c>
      <c r="E35" s="258"/>
      <c r="F35" s="256"/>
      <c r="G35" s="256"/>
      <c r="H35" s="256"/>
      <c r="I35" s="256"/>
      <c r="J35" s="239"/>
      <c r="K35" s="239"/>
      <c r="L35" s="251"/>
      <c r="M35" s="252" t="s">
        <v>612</v>
      </c>
      <c r="N35" s="253"/>
      <c r="Q35" s="130" t="s">
        <v>21</v>
      </c>
      <c r="Z35" s="333"/>
    </row>
    <row r="36" spans="1:26" s="130" customFormat="1" x14ac:dyDescent="0.15">
      <c r="A36" s="83" t="s">
        <v>258</v>
      </c>
      <c r="B36" s="85"/>
      <c r="C36" s="259" t="s">
        <v>259</v>
      </c>
      <c r="D36" s="260"/>
      <c r="E36" s="261"/>
      <c r="F36" s="262"/>
      <c r="G36" s="262"/>
      <c r="H36" s="262"/>
      <c r="I36" s="262"/>
      <c r="J36" s="260"/>
      <c r="K36" s="260"/>
      <c r="L36" s="263"/>
      <c r="M36" s="264">
        <v>702786</v>
      </c>
      <c r="N36" s="265"/>
      <c r="Q36" s="130">
        <f>IF(COUNTIF(Q16:Q35,"-")=COUNTA(Q16:Q35),"-",SUM(Q27,Q35)-SUM(Q16,Q32))</f>
        <v>702785900</v>
      </c>
      <c r="Z36" s="333"/>
    </row>
    <row r="37" spans="1:26" s="130" customFormat="1" x14ac:dyDescent="0.15">
      <c r="A37" s="83"/>
      <c r="B37" s="85"/>
      <c r="C37" s="254" t="s">
        <v>362</v>
      </c>
      <c r="D37" s="239"/>
      <c r="E37" s="258"/>
      <c r="F37" s="256"/>
      <c r="G37" s="256"/>
      <c r="H37" s="256"/>
      <c r="I37" s="258"/>
      <c r="J37" s="239"/>
      <c r="K37" s="239"/>
      <c r="L37" s="251"/>
      <c r="M37" s="266"/>
      <c r="N37" s="267"/>
      <c r="Z37" s="333"/>
    </row>
    <row r="38" spans="1:26" s="130" customFormat="1" x14ac:dyDescent="0.15">
      <c r="A38" s="83" t="s">
        <v>300</v>
      </c>
      <c r="B38" s="85"/>
      <c r="C38" s="254"/>
      <c r="D38" s="239" t="s">
        <v>301</v>
      </c>
      <c r="E38" s="258"/>
      <c r="F38" s="256"/>
      <c r="G38" s="256"/>
      <c r="H38" s="256"/>
      <c r="I38" s="256"/>
      <c r="J38" s="239"/>
      <c r="K38" s="239"/>
      <c r="L38" s="251"/>
      <c r="M38" s="252">
        <v>828005</v>
      </c>
      <c r="N38" s="253"/>
      <c r="Q38" s="130">
        <f>IF(COUNTIF(Q39:Q43,"-")=COUNTA(Q39:Q43),"-",SUM(Q39:Q43))</f>
        <v>828005456</v>
      </c>
      <c r="Z38" s="333"/>
    </row>
    <row r="39" spans="1:26" s="130" customFormat="1" x14ac:dyDescent="0.15">
      <c r="A39" s="83" t="s">
        <v>302</v>
      </c>
      <c r="B39" s="85"/>
      <c r="C39" s="254"/>
      <c r="D39" s="239"/>
      <c r="E39" s="258" t="s">
        <v>303</v>
      </c>
      <c r="F39" s="256"/>
      <c r="G39" s="256"/>
      <c r="H39" s="256"/>
      <c r="I39" s="256"/>
      <c r="J39" s="239"/>
      <c r="K39" s="239"/>
      <c r="L39" s="251"/>
      <c r="M39" s="252">
        <v>571569</v>
      </c>
      <c r="N39" s="253"/>
      <c r="Q39" s="130">
        <v>571569136</v>
      </c>
      <c r="Z39" s="333"/>
    </row>
    <row r="40" spans="1:26" s="130" customFormat="1" x14ac:dyDescent="0.15">
      <c r="A40" s="83" t="s">
        <v>304</v>
      </c>
      <c r="B40" s="85"/>
      <c r="C40" s="254"/>
      <c r="D40" s="239"/>
      <c r="E40" s="258" t="s">
        <v>305</v>
      </c>
      <c r="F40" s="256"/>
      <c r="G40" s="256"/>
      <c r="H40" s="256"/>
      <c r="I40" s="256"/>
      <c r="J40" s="239"/>
      <c r="K40" s="239"/>
      <c r="L40" s="251"/>
      <c r="M40" s="252">
        <v>256436</v>
      </c>
      <c r="N40" s="253"/>
      <c r="Q40" s="130">
        <v>256436320</v>
      </c>
      <c r="Z40" s="333"/>
    </row>
    <row r="41" spans="1:26" s="130" customFormat="1" x14ac:dyDescent="0.15">
      <c r="A41" s="83" t="s">
        <v>306</v>
      </c>
      <c r="B41" s="85"/>
      <c r="C41" s="254"/>
      <c r="D41" s="239"/>
      <c r="E41" s="258" t="s">
        <v>307</v>
      </c>
      <c r="F41" s="256"/>
      <c r="G41" s="256"/>
      <c r="H41" s="256"/>
      <c r="I41" s="256"/>
      <c r="J41" s="239"/>
      <c r="K41" s="239"/>
      <c r="L41" s="251"/>
      <c r="M41" s="252" t="s">
        <v>612</v>
      </c>
      <c r="N41" s="253"/>
      <c r="Q41" s="130" t="s">
        <v>21</v>
      </c>
      <c r="Z41" s="333"/>
    </row>
    <row r="42" spans="1:26" s="130" customFormat="1" x14ac:dyDescent="0.15">
      <c r="A42" s="83" t="s">
        <v>308</v>
      </c>
      <c r="B42" s="85"/>
      <c r="C42" s="254"/>
      <c r="D42" s="239"/>
      <c r="E42" s="258" t="s">
        <v>309</v>
      </c>
      <c r="F42" s="256"/>
      <c r="G42" s="256"/>
      <c r="H42" s="256"/>
      <c r="I42" s="256"/>
      <c r="J42" s="239"/>
      <c r="K42" s="239"/>
      <c r="L42" s="251"/>
      <c r="M42" s="252" t="s">
        <v>612</v>
      </c>
      <c r="N42" s="253"/>
      <c r="Q42" s="130" t="s">
        <v>21</v>
      </c>
      <c r="Z42" s="333"/>
    </row>
    <row r="43" spans="1:26" s="130" customFormat="1" x14ac:dyDescent="0.15">
      <c r="A43" s="83" t="s">
        <v>310</v>
      </c>
      <c r="B43" s="85"/>
      <c r="C43" s="254"/>
      <c r="D43" s="239"/>
      <c r="E43" s="258" t="s">
        <v>271</v>
      </c>
      <c r="F43" s="256"/>
      <c r="G43" s="256"/>
      <c r="H43" s="256"/>
      <c r="I43" s="256"/>
      <c r="J43" s="239"/>
      <c r="K43" s="239"/>
      <c r="L43" s="251"/>
      <c r="M43" s="252" t="s">
        <v>612</v>
      </c>
      <c r="N43" s="253"/>
      <c r="Q43" s="130" t="s">
        <v>21</v>
      </c>
      <c r="Z43" s="333"/>
    </row>
    <row r="44" spans="1:26" s="130" customFormat="1" x14ac:dyDescent="0.15">
      <c r="A44" s="83" t="s">
        <v>311</v>
      </c>
      <c r="B44" s="85"/>
      <c r="C44" s="254"/>
      <c r="D44" s="239" t="s">
        <v>312</v>
      </c>
      <c r="E44" s="258"/>
      <c r="F44" s="256"/>
      <c r="G44" s="256"/>
      <c r="H44" s="256"/>
      <c r="I44" s="258"/>
      <c r="J44" s="239"/>
      <c r="K44" s="239"/>
      <c r="L44" s="251"/>
      <c r="M44" s="252">
        <v>110425</v>
      </c>
      <c r="N44" s="253"/>
      <c r="Q44" s="130">
        <f>IF(COUNTIF(Q45:Q49,"-")=COUNTA(Q45:Q49),"-",SUM(Q45:Q49))</f>
        <v>110424607</v>
      </c>
      <c r="Z44" s="333"/>
    </row>
    <row r="45" spans="1:26" s="130" customFormat="1" x14ac:dyDescent="0.15">
      <c r="A45" s="83" t="s">
        <v>313</v>
      </c>
      <c r="B45" s="85"/>
      <c r="C45" s="254"/>
      <c r="D45" s="239"/>
      <c r="E45" s="258" t="s">
        <v>286</v>
      </c>
      <c r="F45" s="256"/>
      <c r="G45" s="256"/>
      <c r="H45" s="256"/>
      <c r="I45" s="258"/>
      <c r="J45" s="239"/>
      <c r="K45" s="239"/>
      <c r="L45" s="251"/>
      <c r="M45" s="252" t="s">
        <v>612</v>
      </c>
      <c r="N45" s="253"/>
      <c r="Q45" s="130" t="s">
        <v>21</v>
      </c>
      <c r="Z45" s="333"/>
    </row>
    <row r="46" spans="1:26" s="130" customFormat="1" x14ac:dyDescent="0.15">
      <c r="A46" s="83" t="s">
        <v>314</v>
      </c>
      <c r="B46" s="85"/>
      <c r="C46" s="254"/>
      <c r="D46" s="239"/>
      <c r="E46" s="258" t="s">
        <v>315</v>
      </c>
      <c r="F46" s="256"/>
      <c r="G46" s="256"/>
      <c r="H46" s="256"/>
      <c r="I46" s="258"/>
      <c r="J46" s="239"/>
      <c r="K46" s="239"/>
      <c r="L46" s="251"/>
      <c r="M46" s="252">
        <v>109909</v>
      </c>
      <c r="N46" s="253"/>
      <c r="Q46" s="130">
        <v>109908532</v>
      </c>
      <c r="Z46" s="333"/>
    </row>
    <row r="47" spans="1:26" s="130" customFormat="1" x14ac:dyDescent="0.15">
      <c r="A47" s="83" t="s">
        <v>316</v>
      </c>
      <c r="B47" s="85"/>
      <c r="C47" s="254"/>
      <c r="D47" s="239"/>
      <c r="E47" s="258" t="s">
        <v>317</v>
      </c>
      <c r="F47" s="256"/>
      <c r="G47" s="239"/>
      <c r="H47" s="256"/>
      <c r="I47" s="256"/>
      <c r="J47" s="239"/>
      <c r="K47" s="239"/>
      <c r="L47" s="251"/>
      <c r="M47" s="252" t="s">
        <v>612</v>
      </c>
      <c r="N47" s="253"/>
      <c r="Q47" s="130" t="s">
        <v>21</v>
      </c>
      <c r="Z47" s="333"/>
    </row>
    <row r="48" spans="1:26" s="130" customFormat="1" x14ac:dyDescent="0.15">
      <c r="A48" s="83" t="s">
        <v>318</v>
      </c>
      <c r="B48" s="85"/>
      <c r="C48" s="254"/>
      <c r="D48" s="239"/>
      <c r="E48" s="258" t="s">
        <v>319</v>
      </c>
      <c r="F48" s="256"/>
      <c r="G48" s="239"/>
      <c r="H48" s="256"/>
      <c r="I48" s="256"/>
      <c r="J48" s="239"/>
      <c r="K48" s="239"/>
      <c r="L48" s="251"/>
      <c r="M48" s="252">
        <v>516</v>
      </c>
      <c r="N48" s="253"/>
      <c r="Q48" s="130">
        <v>516075</v>
      </c>
      <c r="Z48" s="333"/>
    </row>
    <row r="49" spans="1:26" s="130" customFormat="1" x14ac:dyDescent="0.15">
      <c r="A49" s="83" t="s">
        <v>320</v>
      </c>
      <c r="B49" s="85"/>
      <c r="C49" s="254"/>
      <c r="D49" s="239"/>
      <c r="E49" s="258" t="s">
        <v>290</v>
      </c>
      <c r="F49" s="256"/>
      <c r="G49" s="256"/>
      <c r="H49" s="256"/>
      <c r="I49" s="256"/>
      <c r="J49" s="239"/>
      <c r="K49" s="239"/>
      <c r="L49" s="251"/>
      <c r="M49" s="252" t="s">
        <v>612</v>
      </c>
      <c r="N49" s="253"/>
      <c r="Q49" s="130" t="s">
        <v>21</v>
      </c>
      <c r="Z49" s="333"/>
    </row>
    <row r="50" spans="1:26" s="130" customFormat="1" x14ac:dyDescent="0.15">
      <c r="A50" s="83" t="s">
        <v>298</v>
      </c>
      <c r="B50" s="85"/>
      <c r="C50" s="259" t="s">
        <v>299</v>
      </c>
      <c r="D50" s="260"/>
      <c r="E50" s="261"/>
      <c r="F50" s="262"/>
      <c r="G50" s="262"/>
      <c r="H50" s="262"/>
      <c r="I50" s="262"/>
      <c r="J50" s="260"/>
      <c r="K50" s="260"/>
      <c r="L50" s="263"/>
      <c r="M50" s="264">
        <v>-717581</v>
      </c>
      <c r="N50" s="265" t="s">
        <v>431</v>
      </c>
      <c r="Q50" s="130">
        <f>IF(AND(Q38="-",Q44="-"),"-",SUM(Q44)-SUM(Q38))</f>
        <v>-717580849</v>
      </c>
      <c r="Z50" s="333"/>
    </row>
    <row r="51" spans="1:26" s="130" customFormat="1" x14ac:dyDescent="0.15">
      <c r="A51" s="83"/>
      <c r="B51" s="85"/>
      <c r="C51" s="254" t="s">
        <v>363</v>
      </c>
      <c r="D51" s="239"/>
      <c r="E51" s="258"/>
      <c r="F51" s="256"/>
      <c r="G51" s="256"/>
      <c r="H51" s="256"/>
      <c r="I51" s="256"/>
      <c r="J51" s="239"/>
      <c r="K51" s="239"/>
      <c r="L51" s="251"/>
      <c r="M51" s="266"/>
      <c r="N51" s="267"/>
      <c r="Z51" s="333"/>
    </row>
    <row r="52" spans="1:26" s="130" customFormat="1" x14ac:dyDescent="0.15">
      <c r="A52" s="83" t="s">
        <v>323</v>
      </c>
      <c r="B52" s="85"/>
      <c r="C52" s="254"/>
      <c r="D52" s="239" t="s">
        <v>324</v>
      </c>
      <c r="E52" s="258"/>
      <c r="F52" s="256"/>
      <c r="G52" s="256"/>
      <c r="H52" s="256"/>
      <c r="I52" s="256"/>
      <c r="J52" s="239"/>
      <c r="K52" s="239"/>
      <c r="L52" s="251"/>
      <c r="M52" s="252">
        <v>263361</v>
      </c>
      <c r="N52" s="253"/>
      <c r="Q52" s="130">
        <f>IF(COUNTIF(Q53:Q54,"-")=COUNTA(Q53:Q54),"-",SUM(Q53:Q54))</f>
        <v>263361209</v>
      </c>
      <c r="Z52" s="333"/>
    </row>
    <row r="53" spans="1:26" s="130" customFormat="1" x14ac:dyDescent="0.15">
      <c r="A53" s="83" t="s">
        <v>325</v>
      </c>
      <c r="B53" s="85"/>
      <c r="C53" s="254"/>
      <c r="D53" s="239"/>
      <c r="E53" s="258" t="s">
        <v>364</v>
      </c>
      <c r="F53" s="256"/>
      <c r="G53" s="256"/>
      <c r="H53" s="256"/>
      <c r="I53" s="256"/>
      <c r="J53" s="239"/>
      <c r="K53" s="239"/>
      <c r="L53" s="251"/>
      <c r="M53" s="252">
        <v>256261</v>
      </c>
      <c r="N53" s="253"/>
      <c r="Q53" s="130">
        <v>256261209</v>
      </c>
      <c r="Z53" s="333"/>
    </row>
    <row r="54" spans="1:26" s="130" customFormat="1" x14ac:dyDescent="0.15">
      <c r="A54" s="83" t="s">
        <v>327</v>
      </c>
      <c r="B54" s="85"/>
      <c r="C54" s="254"/>
      <c r="D54" s="239"/>
      <c r="E54" s="258" t="s">
        <v>271</v>
      </c>
      <c r="F54" s="256"/>
      <c r="G54" s="256"/>
      <c r="H54" s="256"/>
      <c r="I54" s="256"/>
      <c r="J54" s="239"/>
      <c r="K54" s="239"/>
      <c r="L54" s="251"/>
      <c r="M54" s="252">
        <v>7100</v>
      </c>
      <c r="N54" s="253"/>
      <c r="Q54" s="130">
        <v>7100000</v>
      </c>
      <c r="Z54" s="333"/>
    </row>
    <row r="55" spans="1:26" s="130" customFormat="1" x14ac:dyDescent="0.15">
      <c r="A55" s="83" t="s">
        <v>328</v>
      </c>
      <c r="B55" s="85"/>
      <c r="C55" s="254"/>
      <c r="D55" s="239" t="s">
        <v>329</v>
      </c>
      <c r="E55" s="258"/>
      <c r="F55" s="256"/>
      <c r="G55" s="256"/>
      <c r="H55" s="256"/>
      <c r="I55" s="256"/>
      <c r="J55" s="239"/>
      <c r="K55" s="239"/>
      <c r="L55" s="251"/>
      <c r="M55" s="252">
        <v>241914</v>
      </c>
      <c r="N55" s="253"/>
      <c r="Q55" s="130">
        <f>IF(COUNTIF(Q56:Q57,"-")=COUNTA(Q56:Q57),"-",SUM(Q56:Q57))</f>
        <v>241914000</v>
      </c>
      <c r="Z55" s="333"/>
    </row>
    <row r="56" spans="1:26" s="130" customFormat="1" x14ac:dyDescent="0.15">
      <c r="A56" s="83" t="s">
        <v>330</v>
      </c>
      <c r="B56" s="85"/>
      <c r="C56" s="254"/>
      <c r="D56" s="239"/>
      <c r="E56" s="258" t="s">
        <v>365</v>
      </c>
      <c r="F56" s="256"/>
      <c r="G56" s="256"/>
      <c r="H56" s="256"/>
      <c r="I56" s="250"/>
      <c r="J56" s="239"/>
      <c r="K56" s="239"/>
      <c r="L56" s="251"/>
      <c r="M56" s="252">
        <v>241914</v>
      </c>
      <c r="N56" s="253"/>
      <c r="Q56" s="130">
        <v>241914000</v>
      </c>
      <c r="Z56" s="333"/>
    </row>
    <row r="57" spans="1:26" s="130" customFormat="1" x14ac:dyDescent="0.15">
      <c r="A57" s="83" t="s">
        <v>332</v>
      </c>
      <c r="B57" s="85"/>
      <c r="C57" s="254"/>
      <c r="D57" s="239"/>
      <c r="E57" s="258" t="s">
        <v>290</v>
      </c>
      <c r="F57" s="256"/>
      <c r="G57" s="256"/>
      <c r="H57" s="256"/>
      <c r="I57" s="385"/>
      <c r="J57" s="239"/>
      <c r="K57" s="239"/>
      <c r="L57" s="251"/>
      <c r="M57" s="252" t="s">
        <v>612</v>
      </c>
      <c r="N57" s="253"/>
      <c r="Q57" s="130" t="s">
        <v>21</v>
      </c>
      <c r="Z57" s="333"/>
    </row>
    <row r="58" spans="1:26" s="130" customFormat="1" x14ac:dyDescent="0.15">
      <c r="A58" s="83" t="s">
        <v>321</v>
      </c>
      <c r="B58" s="85"/>
      <c r="C58" s="259" t="s">
        <v>322</v>
      </c>
      <c r="D58" s="260"/>
      <c r="E58" s="261"/>
      <c r="F58" s="262"/>
      <c r="G58" s="262"/>
      <c r="H58" s="262"/>
      <c r="I58" s="384"/>
      <c r="J58" s="260"/>
      <c r="K58" s="260"/>
      <c r="L58" s="263"/>
      <c r="M58" s="264">
        <v>-21447</v>
      </c>
      <c r="N58" s="265"/>
      <c r="Q58" s="130">
        <f>IF(AND(Q52="-",Q55="-"),"-",SUM(Q55)-SUM(Q52))</f>
        <v>-21447209</v>
      </c>
      <c r="Z58" s="333"/>
    </row>
    <row r="59" spans="1:26" s="130" customFormat="1" x14ac:dyDescent="0.15">
      <c r="A59" s="83" t="s">
        <v>333</v>
      </c>
      <c r="B59" s="85"/>
      <c r="C59" s="488" t="s">
        <v>334</v>
      </c>
      <c r="D59" s="489"/>
      <c r="E59" s="489"/>
      <c r="F59" s="489"/>
      <c r="G59" s="489"/>
      <c r="H59" s="489"/>
      <c r="I59" s="489"/>
      <c r="J59" s="489"/>
      <c r="K59" s="489"/>
      <c r="L59" s="490"/>
      <c r="M59" s="264">
        <v>-36242</v>
      </c>
      <c r="N59" s="265"/>
      <c r="Q59" s="130">
        <f>IF(AND(Q36="-",Q50="-",Q58="-"),"-",SUM(Q36,Q50,Q58))</f>
        <v>-36242158</v>
      </c>
      <c r="Z59" s="333"/>
    </row>
    <row r="60" spans="1:26" s="130" customFormat="1" ht="14.25" thickBot="1" x14ac:dyDescent="0.2">
      <c r="A60" s="83" t="s">
        <v>335</v>
      </c>
      <c r="B60" s="85"/>
      <c r="C60" s="466" t="s">
        <v>336</v>
      </c>
      <c r="D60" s="467"/>
      <c r="E60" s="467"/>
      <c r="F60" s="467"/>
      <c r="G60" s="467"/>
      <c r="H60" s="467"/>
      <c r="I60" s="467"/>
      <c r="J60" s="467"/>
      <c r="K60" s="467"/>
      <c r="L60" s="468"/>
      <c r="M60" s="264">
        <v>210807</v>
      </c>
      <c r="N60" s="265"/>
      <c r="Q60" s="130">
        <v>210807254</v>
      </c>
      <c r="Z60" s="333"/>
    </row>
    <row r="61" spans="1:26" s="130" customFormat="1" ht="14.25" hidden="1" thickBot="1" x14ac:dyDescent="0.2">
      <c r="A61" s="83">
        <v>4435000</v>
      </c>
      <c r="B61" s="85"/>
      <c r="C61" s="469" t="s">
        <v>251</v>
      </c>
      <c r="D61" s="470"/>
      <c r="E61" s="470"/>
      <c r="F61" s="470"/>
      <c r="G61" s="470"/>
      <c r="H61" s="470"/>
      <c r="I61" s="470"/>
      <c r="J61" s="470"/>
      <c r="K61" s="470"/>
      <c r="L61" s="471"/>
      <c r="M61" s="268" t="s">
        <v>612</v>
      </c>
      <c r="N61" s="265"/>
      <c r="Q61" s="130" t="s">
        <v>612</v>
      </c>
      <c r="Z61" s="333"/>
    </row>
    <row r="62" spans="1:26" s="130" customFormat="1" ht="14.25" thickBot="1" x14ac:dyDescent="0.2">
      <c r="A62" s="83" t="s">
        <v>337</v>
      </c>
      <c r="B62" s="85"/>
      <c r="C62" s="472" t="s">
        <v>338</v>
      </c>
      <c r="D62" s="473"/>
      <c r="E62" s="473"/>
      <c r="F62" s="473"/>
      <c r="G62" s="473"/>
      <c r="H62" s="473"/>
      <c r="I62" s="473"/>
      <c r="J62" s="473"/>
      <c r="K62" s="473"/>
      <c r="L62" s="474"/>
      <c r="M62" s="269">
        <v>174565</v>
      </c>
      <c r="N62" s="270"/>
      <c r="Q62" s="130">
        <f>IF(COUNTIF(Q59:Q61,"-")=COUNTA(Q59:Q61),"-",SUM(Q59:Q61))</f>
        <v>174565096</v>
      </c>
      <c r="Z62" s="333"/>
    </row>
    <row r="63" spans="1:26" s="130" customFormat="1" ht="14.25" thickBot="1" x14ac:dyDescent="0.2">
      <c r="A63" s="83"/>
      <c r="B63" s="85"/>
      <c r="C63" s="271"/>
      <c r="D63" s="271"/>
      <c r="E63" s="271"/>
      <c r="F63" s="271"/>
      <c r="G63" s="271"/>
      <c r="H63" s="271"/>
      <c r="I63" s="271"/>
      <c r="J63" s="271"/>
      <c r="K63" s="271"/>
      <c r="L63" s="271"/>
      <c r="M63" s="272"/>
      <c r="N63" s="273"/>
      <c r="Z63" s="333"/>
    </row>
    <row r="64" spans="1:26" s="130" customFormat="1" x14ac:dyDescent="0.15">
      <c r="A64" s="83" t="s">
        <v>339</v>
      </c>
      <c r="B64" s="85"/>
      <c r="C64" s="274" t="s">
        <v>340</v>
      </c>
      <c r="D64" s="275"/>
      <c r="E64" s="275"/>
      <c r="F64" s="275"/>
      <c r="G64" s="275"/>
      <c r="H64" s="275"/>
      <c r="I64" s="275"/>
      <c r="J64" s="275"/>
      <c r="K64" s="275"/>
      <c r="L64" s="275"/>
      <c r="M64" s="276">
        <v>10718</v>
      </c>
      <c r="N64" s="277"/>
      <c r="Q64" s="130">
        <v>10717542</v>
      </c>
      <c r="Z64" s="333"/>
    </row>
    <row r="65" spans="1:26" s="130" customFormat="1" x14ac:dyDescent="0.15">
      <c r="A65" s="83" t="s">
        <v>341</v>
      </c>
      <c r="B65" s="85"/>
      <c r="C65" s="388" t="s">
        <v>342</v>
      </c>
      <c r="D65" s="389"/>
      <c r="E65" s="389"/>
      <c r="F65" s="389"/>
      <c r="G65" s="389"/>
      <c r="H65" s="389"/>
      <c r="I65" s="389"/>
      <c r="J65" s="389"/>
      <c r="K65" s="389"/>
      <c r="L65" s="389"/>
      <c r="M65" s="264">
        <v>-1025</v>
      </c>
      <c r="N65" s="265"/>
      <c r="Q65" s="130">
        <v>-1024741</v>
      </c>
      <c r="Z65" s="333"/>
    </row>
    <row r="66" spans="1:26" s="130" customFormat="1" ht="14.25" thickBot="1" x14ac:dyDescent="0.2">
      <c r="A66" s="83" t="s">
        <v>343</v>
      </c>
      <c r="B66" s="85"/>
      <c r="C66" s="278" t="s">
        <v>344</v>
      </c>
      <c r="D66" s="279"/>
      <c r="E66" s="279"/>
      <c r="F66" s="279"/>
      <c r="G66" s="279"/>
      <c r="H66" s="279"/>
      <c r="I66" s="279"/>
      <c r="J66" s="279"/>
      <c r="K66" s="279"/>
      <c r="L66" s="279"/>
      <c r="M66" s="280">
        <v>9693</v>
      </c>
      <c r="N66" s="281"/>
      <c r="Q66" s="130">
        <f>IF(COUNTIF(Q64:Q65,"-")=COUNTA(Q64:Q65),"-",SUM(Q64:Q65))</f>
        <v>9692801</v>
      </c>
      <c r="Z66" s="333"/>
    </row>
    <row r="67" spans="1:26" s="130" customFormat="1" ht="14.25" thickBot="1" x14ac:dyDescent="0.2">
      <c r="A67" s="83" t="s">
        <v>345</v>
      </c>
      <c r="B67" s="85"/>
      <c r="C67" s="282" t="s">
        <v>346</v>
      </c>
      <c r="D67" s="283"/>
      <c r="E67" s="284"/>
      <c r="F67" s="285"/>
      <c r="G67" s="285"/>
      <c r="H67" s="285"/>
      <c r="I67" s="285"/>
      <c r="J67" s="283"/>
      <c r="K67" s="283"/>
      <c r="L67" s="283"/>
      <c r="M67" s="269">
        <v>184258</v>
      </c>
      <c r="N67" s="270"/>
      <c r="Q67" s="130">
        <f>IF(AND(Q62="-",Q66="-"),"-",SUM(Q62,Q66))</f>
        <v>184257897</v>
      </c>
      <c r="Z67" s="333"/>
    </row>
    <row r="68" spans="1:26" s="130" customFormat="1" ht="6.75" customHeight="1" x14ac:dyDescent="0.15">
      <c r="A68" s="83"/>
      <c r="B68" s="85"/>
      <c r="C68" s="238"/>
      <c r="D68" s="238"/>
      <c r="E68" s="286"/>
      <c r="F68" s="287"/>
      <c r="G68" s="287"/>
      <c r="H68" s="287"/>
      <c r="I68" s="288"/>
      <c r="J68" s="289"/>
      <c r="K68" s="289"/>
      <c r="L68" s="289"/>
      <c r="M68" s="85"/>
      <c r="N68" s="85"/>
    </row>
    <row r="69" spans="1:26" s="130" customFormat="1" x14ac:dyDescent="0.15">
      <c r="A69" s="83"/>
      <c r="B69" s="85"/>
      <c r="C69" s="238"/>
      <c r="D69" s="290" t="s">
        <v>356</v>
      </c>
      <c r="E69" s="286"/>
      <c r="F69" s="287"/>
      <c r="G69" s="287"/>
      <c r="H69" s="287"/>
      <c r="I69" s="291"/>
      <c r="J69" s="289"/>
      <c r="K69" s="289"/>
      <c r="L69" s="289"/>
      <c r="M69" s="85"/>
      <c r="N69" s="85"/>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A79"/>
  <sheetViews>
    <sheetView workbookViewId="0">
      <selection activeCell="A8" sqref="A8"/>
    </sheetView>
  </sheetViews>
  <sheetFormatPr defaultRowHeight="13.5" x14ac:dyDescent="0.15"/>
  <cols>
    <col min="1" max="1" width="88.875" style="292" customWidth="1"/>
  </cols>
  <sheetData>
    <row r="2" spans="1:1" x14ac:dyDescent="0.15">
      <c r="A2" s="338" t="s">
        <v>383</v>
      </c>
    </row>
    <row r="3" spans="1:1" x14ac:dyDescent="0.15">
      <c r="A3" s="339" t="s">
        <v>384</v>
      </c>
    </row>
    <row r="4" spans="1:1" ht="148.5" x14ac:dyDescent="0.15">
      <c r="A4" s="340" t="s">
        <v>564</v>
      </c>
    </row>
    <row r="5" spans="1:1" x14ac:dyDescent="0.15">
      <c r="A5" s="339" t="s">
        <v>385</v>
      </c>
    </row>
    <row r="6" spans="1:1" ht="27" x14ac:dyDescent="0.15">
      <c r="A6" s="340" t="s">
        <v>565</v>
      </c>
    </row>
    <row r="7" spans="1:1" x14ac:dyDescent="0.15">
      <c r="A7" s="339" t="s">
        <v>386</v>
      </c>
    </row>
    <row r="8" spans="1:1" ht="189" x14ac:dyDescent="0.15">
      <c r="A8" s="340" t="s">
        <v>566</v>
      </c>
    </row>
    <row r="9" spans="1:1" x14ac:dyDescent="0.15">
      <c r="A9" s="339" t="s">
        <v>387</v>
      </c>
    </row>
    <row r="10" spans="1:1" ht="135" x14ac:dyDescent="0.15">
      <c r="A10" s="340" t="s">
        <v>567</v>
      </c>
    </row>
    <row r="11" spans="1:1" x14ac:dyDescent="0.15">
      <c r="A11" s="339" t="s">
        <v>388</v>
      </c>
    </row>
    <row r="12" spans="1:1" x14ac:dyDescent="0.15">
      <c r="A12" s="340"/>
    </row>
    <row r="13" spans="1:1" x14ac:dyDescent="0.15">
      <c r="A13" s="339" t="s">
        <v>568</v>
      </c>
    </row>
    <row r="14" spans="1:1" ht="40.5" x14ac:dyDescent="0.15">
      <c r="A14" s="340" t="s">
        <v>569</v>
      </c>
    </row>
    <row r="15" spans="1:1" x14ac:dyDescent="0.15">
      <c r="A15" s="339" t="s">
        <v>570</v>
      </c>
    </row>
    <row r="16" spans="1:1" x14ac:dyDescent="0.15">
      <c r="A16" s="340" t="s">
        <v>571</v>
      </c>
    </row>
    <row r="17" spans="1:1" ht="27" x14ac:dyDescent="0.15">
      <c r="A17" s="339" t="s">
        <v>572</v>
      </c>
    </row>
    <row r="18" spans="1:1" x14ac:dyDescent="0.15">
      <c r="A18" s="340"/>
    </row>
    <row r="19" spans="1:1" x14ac:dyDescent="0.15">
      <c r="A19" s="339" t="s">
        <v>573</v>
      </c>
    </row>
    <row r="20" spans="1:1" x14ac:dyDescent="0.15">
      <c r="A20" s="340"/>
    </row>
    <row r="22" spans="1:1" x14ac:dyDescent="0.15">
      <c r="A22" s="338" t="s">
        <v>391</v>
      </c>
    </row>
    <row r="23" spans="1:1" ht="27" x14ac:dyDescent="0.15">
      <c r="A23" s="339" t="s">
        <v>574</v>
      </c>
    </row>
    <row r="24" spans="1:1" x14ac:dyDescent="0.15">
      <c r="A24" s="340"/>
    </row>
    <row r="25" spans="1:1" x14ac:dyDescent="0.15">
      <c r="A25" s="339" t="s">
        <v>393</v>
      </c>
    </row>
    <row r="26" spans="1:1" x14ac:dyDescent="0.15">
      <c r="A26" s="340"/>
    </row>
    <row r="27" spans="1:1" ht="27" x14ac:dyDescent="0.15">
      <c r="A27" s="339" t="s">
        <v>575</v>
      </c>
    </row>
    <row r="28" spans="1:1" x14ac:dyDescent="0.15">
      <c r="A28" s="340"/>
    </row>
    <row r="30" spans="1:1" x14ac:dyDescent="0.15">
      <c r="A30" s="338" t="s">
        <v>395</v>
      </c>
    </row>
    <row r="31" spans="1:1" x14ac:dyDescent="0.15">
      <c r="A31" s="339" t="s">
        <v>396</v>
      </c>
    </row>
    <row r="32" spans="1:1" x14ac:dyDescent="0.15">
      <c r="A32" s="340"/>
    </row>
    <row r="33" spans="1:1" x14ac:dyDescent="0.15">
      <c r="A33" s="339" t="s">
        <v>397</v>
      </c>
    </row>
    <row r="34" spans="1:1" x14ac:dyDescent="0.15">
      <c r="A34" s="340"/>
    </row>
    <row r="35" spans="1:1" x14ac:dyDescent="0.15">
      <c r="A35" s="339" t="s">
        <v>398</v>
      </c>
    </row>
    <row r="36" spans="1:1" x14ac:dyDescent="0.15">
      <c r="A36" s="340"/>
    </row>
    <row r="37" spans="1:1" x14ac:dyDescent="0.15">
      <c r="A37" s="339" t="s">
        <v>400</v>
      </c>
    </row>
    <row r="38" spans="1:1" x14ac:dyDescent="0.15">
      <c r="A38" s="340"/>
    </row>
    <row r="39" spans="1:1" x14ac:dyDescent="0.15">
      <c r="A39" s="339" t="s">
        <v>401</v>
      </c>
    </row>
    <row r="40" spans="1:1" x14ac:dyDescent="0.15">
      <c r="A40" s="340"/>
    </row>
    <row r="42" spans="1:1" x14ac:dyDescent="0.15">
      <c r="A42" s="338" t="s">
        <v>402</v>
      </c>
    </row>
    <row r="43" spans="1:1" ht="27" x14ac:dyDescent="0.15">
      <c r="A43" s="339" t="s">
        <v>576</v>
      </c>
    </row>
    <row r="44" spans="1:1" x14ac:dyDescent="0.15">
      <c r="A44" s="340"/>
    </row>
    <row r="45" spans="1:1" x14ac:dyDescent="0.15">
      <c r="A45" s="339" t="s">
        <v>404</v>
      </c>
    </row>
    <row r="46" spans="1:1" x14ac:dyDescent="0.15">
      <c r="A46" s="340"/>
    </row>
    <row r="47" spans="1:1" x14ac:dyDescent="0.15">
      <c r="A47" s="339" t="s">
        <v>405</v>
      </c>
    </row>
    <row r="48" spans="1:1" x14ac:dyDescent="0.15">
      <c r="A48" s="340"/>
    </row>
    <row r="50" spans="1:1" x14ac:dyDescent="0.15">
      <c r="A50" s="338" t="s">
        <v>406</v>
      </c>
    </row>
    <row r="51" spans="1:1" ht="27" x14ac:dyDescent="0.15">
      <c r="A51" s="339" t="s">
        <v>577</v>
      </c>
    </row>
    <row r="52" spans="1:1" ht="135" x14ac:dyDescent="0.15">
      <c r="A52" s="340" t="s">
        <v>578</v>
      </c>
    </row>
    <row r="53" spans="1:1" x14ac:dyDescent="0.15">
      <c r="A53" s="341" t="s">
        <v>579</v>
      </c>
    </row>
    <row r="54" spans="1:1" x14ac:dyDescent="0.15">
      <c r="A54" s="341" t="s">
        <v>580</v>
      </c>
    </row>
    <row r="55" spans="1:1" x14ac:dyDescent="0.15">
      <c r="A55" s="341" t="s">
        <v>581</v>
      </c>
    </row>
    <row r="56" spans="1:1" x14ac:dyDescent="0.15">
      <c r="A56" s="341" t="s">
        <v>582</v>
      </c>
    </row>
    <row r="57" spans="1:1" x14ac:dyDescent="0.15">
      <c r="A57" s="341" t="s">
        <v>583</v>
      </c>
    </row>
    <row r="58" spans="1:1" x14ac:dyDescent="0.15">
      <c r="A58" s="341" t="s">
        <v>584</v>
      </c>
    </row>
    <row r="59" spans="1:1" x14ac:dyDescent="0.15">
      <c r="A59" s="341" t="s">
        <v>585</v>
      </c>
    </row>
    <row r="60" spans="1:1" x14ac:dyDescent="0.15">
      <c r="A60" s="341" t="s">
        <v>586</v>
      </c>
    </row>
    <row r="61" spans="1:1" x14ac:dyDescent="0.15">
      <c r="A61" s="341" t="s">
        <v>587</v>
      </c>
    </row>
    <row r="62" spans="1:1" ht="54" x14ac:dyDescent="0.15">
      <c r="A62" s="339" t="s">
        <v>588</v>
      </c>
    </row>
    <row r="63" spans="1:1" ht="81" x14ac:dyDescent="0.15">
      <c r="A63" s="340" t="s">
        <v>589</v>
      </c>
    </row>
    <row r="64" spans="1:1" ht="27" x14ac:dyDescent="0.15">
      <c r="A64" s="339" t="s">
        <v>590</v>
      </c>
    </row>
    <row r="65" spans="1:1" x14ac:dyDescent="0.15">
      <c r="A65" s="340" t="s">
        <v>591</v>
      </c>
    </row>
    <row r="66" spans="1:1" x14ac:dyDescent="0.15">
      <c r="A66" s="339" t="s">
        <v>592</v>
      </c>
    </row>
    <row r="67" spans="1:1" x14ac:dyDescent="0.15">
      <c r="A67" s="340"/>
    </row>
    <row r="68" spans="1:1" ht="27" x14ac:dyDescent="0.15">
      <c r="A68" s="339" t="s">
        <v>593</v>
      </c>
    </row>
    <row r="69" spans="1:1" x14ac:dyDescent="0.15">
      <c r="A69" s="340"/>
    </row>
    <row r="70" spans="1:1" x14ac:dyDescent="0.15">
      <c r="A70" s="342" t="s">
        <v>594</v>
      </c>
    </row>
    <row r="71" spans="1:1" x14ac:dyDescent="0.15">
      <c r="A71" s="342" t="s">
        <v>595</v>
      </c>
    </row>
    <row r="72" spans="1:1" x14ac:dyDescent="0.15">
      <c r="A72" s="342" t="s">
        <v>596</v>
      </c>
    </row>
    <row r="73" spans="1:1" x14ac:dyDescent="0.15">
      <c r="A73" s="342" t="s">
        <v>597</v>
      </c>
    </row>
    <row r="74" spans="1:1" x14ac:dyDescent="0.15">
      <c r="A74" s="342" t="s">
        <v>598</v>
      </c>
    </row>
    <row r="75" spans="1:1" x14ac:dyDescent="0.15">
      <c r="A75" s="342" t="s">
        <v>599</v>
      </c>
    </row>
    <row r="76" spans="1:1" x14ac:dyDescent="0.15">
      <c r="A76" s="342" t="s">
        <v>600</v>
      </c>
    </row>
    <row r="77" spans="1:1" x14ac:dyDescent="0.15">
      <c r="A77" s="342" t="s">
        <v>601</v>
      </c>
    </row>
    <row r="78" spans="1:1" x14ac:dyDescent="0.15">
      <c r="A78" s="342" t="s">
        <v>602</v>
      </c>
    </row>
    <row r="79" spans="1:1" x14ac:dyDescent="0.15">
      <c r="A79" s="342" t="s">
        <v>603</v>
      </c>
    </row>
  </sheetData>
  <phoneticPr fontId="11"/>
  <pageMargins left="0.7" right="0.7" top="0.39370078740157477" bottom="0.39370078740157477" header="0.51181102362204722" footer="0.51181102362204722"/>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heetViews>
  <sheetFormatPr defaultRowHeight="13.5" x14ac:dyDescent="0.15"/>
  <sheetData/>
  <phoneticPr fontId="1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4"/>
  <sheetViews>
    <sheetView zoomScale="85" zoomScaleNormal="85" zoomScaleSheetLayoutView="55" workbookViewId="0"/>
  </sheetViews>
  <sheetFormatPr defaultRowHeight="13.5" x14ac:dyDescent="0.15"/>
  <cols>
    <col min="1" max="5" width="1.75" style="1" customWidth="1"/>
    <col min="6" max="6" width="19.375" style="1" customWidth="1"/>
    <col min="7" max="22" width="21.625" style="1" customWidth="1"/>
    <col min="23" max="28" width="21.625" style="1" hidden="1" customWidth="1"/>
    <col min="29" max="16384" width="9" style="1"/>
  </cols>
  <sheetData>
    <row r="1" spans="1:28" x14ac:dyDescent="0.15">
      <c r="A1" s="1" t="s">
        <v>376</v>
      </c>
    </row>
    <row r="2" spans="1:28" ht="13.35" customHeight="1" x14ac:dyDescent="0.15">
      <c r="A2" s="2" t="s">
        <v>377</v>
      </c>
      <c r="B2" s="2"/>
      <c r="C2" s="2"/>
      <c r="D2" s="2"/>
      <c r="E2" s="2"/>
      <c r="F2" s="2"/>
      <c r="G2" s="2"/>
      <c r="H2" s="2"/>
      <c r="I2" s="2"/>
      <c r="J2" s="2"/>
      <c r="K2" s="2"/>
      <c r="L2" s="2"/>
    </row>
    <row r="3" spans="1:28" ht="13.35" customHeight="1" x14ac:dyDescent="0.15">
      <c r="A3" s="2" t="s">
        <v>604</v>
      </c>
      <c r="B3" s="2"/>
      <c r="C3" s="2"/>
      <c r="D3" s="2"/>
      <c r="E3" s="2"/>
      <c r="F3" s="2"/>
      <c r="G3" s="2"/>
      <c r="H3" s="2"/>
      <c r="I3" s="2"/>
      <c r="J3" s="2"/>
      <c r="K3" s="2"/>
      <c r="L3" s="2"/>
    </row>
    <row r="4" spans="1:28" ht="13.35" customHeight="1" x14ac:dyDescent="0.15">
      <c r="A4" s="2" t="s">
        <v>557</v>
      </c>
      <c r="B4" s="2"/>
      <c r="C4" s="2"/>
      <c r="D4" s="2"/>
      <c r="E4" s="2"/>
      <c r="F4" s="2"/>
      <c r="G4" s="2"/>
      <c r="H4" s="2"/>
      <c r="I4" s="2"/>
      <c r="J4" s="2"/>
      <c r="K4" s="2"/>
      <c r="L4" s="2"/>
    </row>
    <row r="5" spans="1:28" ht="13.35" customHeight="1" x14ac:dyDescent="0.15">
      <c r="A5" s="2" t="s">
        <v>380</v>
      </c>
      <c r="B5" s="2"/>
      <c r="C5" s="2"/>
      <c r="D5" s="2"/>
      <c r="E5" s="2"/>
      <c r="F5" s="2"/>
      <c r="G5" s="2"/>
      <c r="H5" s="2"/>
      <c r="I5" s="2"/>
      <c r="J5" s="2"/>
      <c r="K5" s="2"/>
      <c r="L5" s="2"/>
    </row>
    <row r="6" spans="1:28" ht="13.35" customHeight="1" x14ac:dyDescent="0.15">
      <c r="A6" s="2" t="s">
        <v>381</v>
      </c>
      <c r="B6" s="2"/>
      <c r="C6" s="2"/>
      <c r="D6" s="2"/>
      <c r="E6" s="2"/>
      <c r="F6" s="2"/>
      <c r="G6" s="2"/>
      <c r="H6" s="2"/>
      <c r="I6" s="2"/>
      <c r="J6" s="2"/>
      <c r="K6" s="2"/>
      <c r="L6" s="2"/>
    </row>
    <row r="7" spans="1:28" ht="13.35" customHeight="1" x14ac:dyDescent="0.15">
      <c r="A7" s="2" t="s">
        <v>382</v>
      </c>
      <c r="B7" s="2"/>
      <c r="C7" s="2"/>
      <c r="D7" s="2"/>
      <c r="E7" s="2"/>
      <c r="F7" s="2"/>
      <c r="G7" s="2"/>
      <c r="H7" s="2"/>
      <c r="I7" s="2"/>
      <c r="J7" s="2"/>
      <c r="K7" s="2"/>
      <c r="L7" s="2"/>
    </row>
    <row r="8" spans="1:28" ht="13.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row>
    <row r="9" spans="1:28" ht="14.25" customHeight="1" thickBot="1" x14ac:dyDescent="0.2">
      <c r="A9" s="3" t="s">
        <v>0</v>
      </c>
      <c r="B9" s="3"/>
      <c r="C9" s="3"/>
      <c r="D9" s="3"/>
      <c r="E9" s="3"/>
      <c r="V9" s="4" t="s">
        <v>425</v>
      </c>
      <c r="Y9" s="4"/>
      <c r="Z9" s="4"/>
      <c r="AA9" s="4"/>
      <c r="AB9" s="4" t="s">
        <v>1</v>
      </c>
    </row>
    <row r="10" spans="1:28" x14ac:dyDescent="0.15">
      <c r="A10" s="492" t="s">
        <v>2</v>
      </c>
      <c r="B10" s="493"/>
      <c r="C10" s="493"/>
      <c r="D10" s="493"/>
      <c r="E10" s="493"/>
      <c r="F10" s="392"/>
      <c r="G10" s="498" t="s">
        <v>3</v>
      </c>
      <c r="H10" s="499"/>
      <c r="I10" s="499"/>
      <c r="J10" s="499"/>
      <c r="K10" s="499"/>
      <c r="L10" s="500"/>
      <c r="M10" s="501" t="s">
        <v>4</v>
      </c>
      <c r="N10" s="499"/>
      <c r="O10" s="499"/>
      <c r="P10" s="499"/>
      <c r="Q10" s="499"/>
      <c r="R10" s="499"/>
      <c r="S10" s="499"/>
      <c r="T10" s="499"/>
      <c r="U10" s="499"/>
      <c r="V10" s="502"/>
      <c r="W10" s="499" t="s">
        <v>5</v>
      </c>
      <c r="X10" s="499"/>
      <c r="Y10" s="499"/>
      <c r="Z10" s="499"/>
      <c r="AA10" s="499"/>
      <c r="AB10" s="502"/>
    </row>
    <row r="11" spans="1:28" s="5" customFormat="1" x14ac:dyDescent="0.15">
      <c r="A11" s="494"/>
      <c r="B11" s="495"/>
      <c r="C11" s="495"/>
      <c r="D11" s="495"/>
      <c r="E11" s="495"/>
      <c r="F11" s="393"/>
      <c r="G11" s="503" t="s">
        <v>366</v>
      </c>
      <c r="H11" s="506" t="s">
        <v>367</v>
      </c>
      <c r="I11" s="506" t="s">
        <v>368</v>
      </c>
      <c r="J11" s="509" t="s">
        <v>6</v>
      </c>
      <c r="K11" s="509" t="s">
        <v>7</v>
      </c>
      <c r="L11" s="512" t="s">
        <v>8</v>
      </c>
      <c r="M11" s="530" t="s">
        <v>9</v>
      </c>
      <c r="N11" s="531"/>
      <c r="O11" s="531"/>
      <c r="P11" s="531"/>
      <c r="Q11" s="531"/>
      <c r="R11" s="531"/>
      <c r="S11" s="509" t="s">
        <v>6</v>
      </c>
      <c r="T11" s="503" t="s">
        <v>10</v>
      </c>
      <c r="U11" s="515" t="s">
        <v>7</v>
      </c>
      <c r="V11" s="518" t="s">
        <v>8</v>
      </c>
      <c r="W11" s="6"/>
      <c r="X11" s="6"/>
      <c r="Y11" s="509" t="s">
        <v>6</v>
      </c>
      <c r="Z11" s="503" t="s">
        <v>10</v>
      </c>
      <c r="AA11" s="515" t="s">
        <v>7</v>
      </c>
      <c r="AB11" s="518" t="s">
        <v>8</v>
      </c>
    </row>
    <row r="12" spans="1:28" s="5" customFormat="1" x14ac:dyDescent="0.15">
      <c r="A12" s="494"/>
      <c r="B12" s="495"/>
      <c r="C12" s="495"/>
      <c r="D12" s="495"/>
      <c r="E12" s="495"/>
      <c r="F12" s="393"/>
      <c r="G12" s="504"/>
      <c r="H12" s="507"/>
      <c r="I12" s="507"/>
      <c r="J12" s="510"/>
      <c r="K12" s="510"/>
      <c r="L12" s="513"/>
      <c r="M12" s="521" t="s">
        <v>369</v>
      </c>
      <c r="N12" s="522"/>
      <c r="O12" s="523" t="s">
        <v>52</v>
      </c>
      <c r="P12" s="524"/>
      <c r="Q12" s="524"/>
      <c r="R12" s="525"/>
      <c r="S12" s="516"/>
      <c r="T12" s="504"/>
      <c r="U12" s="516"/>
      <c r="V12" s="519"/>
      <c r="W12" s="526"/>
      <c r="X12" s="528"/>
      <c r="Y12" s="510"/>
      <c r="Z12" s="504"/>
      <c r="AA12" s="516"/>
      <c r="AB12" s="519"/>
    </row>
    <row r="13" spans="1:28" s="5" customFormat="1" ht="27" x14ac:dyDescent="0.15">
      <c r="A13" s="496"/>
      <c r="B13" s="497"/>
      <c r="C13" s="497"/>
      <c r="D13" s="497"/>
      <c r="E13" s="497"/>
      <c r="F13" s="394"/>
      <c r="G13" s="505"/>
      <c r="H13" s="508"/>
      <c r="I13" s="508"/>
      <c r="J13" s="511"/>
      <c r="K13" s="511"/>
      <c r="L13" s="514"/>
      <c r="M13" s="7" t="s">
        <v>370</v>
      </c>
      <c r="N13" s="395" t="s">
        <v>371</v>
      </c>
      <c r="O13" s="391" t="s">
        <v>372</v>
      </c>
      <c r="P13" s="296" t="s">
        <v>373</v>
      </c>
      <c r="Q13" s="296" t="s">
        <v>374</v>
      </c>
      <c r="R13" s="390" t="s">
        <v>375</v>
      </c>
      <c r="S13" s="517"/>
      <c r="T13" s="505"/>
      <c r="U13" s="517"/>
      <c r="V13" s="520"/>
      <c r="W13" s="527"/>
      <c r="X13" s="529"/>
      <c r="Y13" s="511"/>
      <c r="Z13" s="505"/>
      <c r="AA13" s="517"/>
      <c r="AB13" s="520"/>
    </row>
    <row r="14" spans="1:28" ht="13.5" customHeight="1" x14ac:dyDescent="0.15">
      <c r="A14" s="8" t="s">
        <v>12</v>
      </c>
      <c r="B14" s="3"/>
      <c r="C14" s="3"/>
      <c r="D14" s="3"/>
      <c r="E14" s="3"/>
      <c r="F14" s="3"/>
      <c r="G14" s="9">
        <v>29657015</v>
      </c>
      <c r="H14" s="10">
        <v>-208864</v>
      </c>
      <c r="I14" s="10">
        <v>385613</v>
      </c>
      <c r="J14" s="11">
        <v>29833764</v>
      </c>
      <c r="K14" s="11">
        <v>0</v>
      </c>
      <c r="L14" s="47">
        <v>29833764</v>
      </c>
      <c r="M14" s="12">
        <v>1139288</v>
      </c>
      <c r="N14" s="10">
        <v>46944</v>
      </c>
      <c r="O14" s="9">
        <v>187092</v>
      </c>
      <c r="P14" s="297">
        <v>-3378</v>
      </c>
      <c r="Q14" s="297">
        <v>-77003</v>
      </c>
      <c r="R14" s="48">
        <v>-19514</v>
      </c>
      <c r="S14" s="79">
        <v>31107192</v>
      </c>
      <c r="T14" s="15" t="s">
        <v>21</v>
      </c>
      <c r="U14" s="16">
        <v>0</v>
      </c>
      <c r="V14" s="81">
        <v>31107192</v>
      </c>
      <c r="W14" s="29" t="s">
        <v>21</v>
      </c>
      <c r="X14" s="13" t="s">
        <v>21</v>
      </c>
      <c r="Y14" s="17">
        <v>31107192</v>
      </c>
      <c r="Z14" s="15" t="s">
        <v>21</v>
      </c>
      <c r="AA14" s="16" t="s">
        <v>21</v>
      </c>
      <c r="AB14" s="18">
        <v>31107192</v>
      </c>
    </row>
    <row r="15" spans="1:28" ht="13.5" customHeight="1" x14ac:dyDescent="0.15">
      <c r="A15" s="19"/>
      <c r="B15" s="20" t="s">
        <v>14</v>
      </c>
      <c r="C15" s="20"/>
      <c r="D15" s="20"/>
      <c r="E15" s="20"/>
      <c r="F15" s="20"/>
      <c r="G15" s="9">
        <v>26979171</v>
      </c>
      <c r="H15" s="21">
        <v>-212879</v>
      </c>
      <c r="I15" s="21">
        <v>403742</v>
      </c>
      <c r="J15" s="22">
        <v>27170034</v>
      </c>
      <c r="K15" s="22" t="s">
        <v>21</v>
      </c>
      <c r="L15" s="25">
        <v>27170034</v>
      </c>
      <c r="M15" s="23">
        <v>1182102</v>
      </c>
      <c r="N15" s="21">
        <v>62719</v>
      </c>
      <c r="O15" s="26">
        <v>3169</v>
      </c>
      <c r="P15" s="298">
        <v>4298</v>
      </c>
      <c r="Q15" s="298">
        <v>817</v>
      </c>
      <c r="R15" s="27" t="s">
        <v>21</v>
      </c>
      <c r="S15" s="24">
        <v>28423139</v>
      </c>
      <c r="T15" s="26" t="s">
        <v>21</v>
      </c>
      <c r="U15" s="27" t="s">
        <v>21</v>
      </c>
      <c r="V15" s="28">
        <v>28423139</v>
      </c>
      <c r="W15" s="62" t="s">
        <v>21</v>
      </c>
      <c r="X15" s="24" t="s">
        <v>21</v>
      </c>
      <c r="Y15" s="22">
        <v>28423139</v>
      </c>
      <c r="Z15" s="26" t="s">
        <v>21</v>
      </c>
      <c r="AA15" s="27" t="s">
        <v>21</v>
      </c>
      <c r="AB15" s="28">
        <v>28423139</v>
      </c>
    </row>
    <row r="16" spans="1:28" ht="13.5" customHeight="1" x14ac:dyDescent="0.15">
      <c r="A16" s="19"/>
      <c r="B16" s="20"/>
      <c r="C16" s="20" t="s">
        <v>16</v>
      </c>
      <c r="D16" s="20"/>
      <c r="E16" s="20"/>
      <c r="F16" s="20"/>
      <c r="G16" s="26">
        <v>23581180</v>
      </c>
      <c r="H16" s="29">
        <v>-216032</v>
      </c>
      <c r="I16" s="29">
        <v>403742</v>
      </c>
      <c r="J16" s="22">
        <v>23768890</v>
      </c>
      <c r="K16" s="22" t="s">
        <v>21</v>
      </c>
      <c r="L16" s="25">
        <v>23768890</v>
      </c>
      <c r="M16" s="23">
        <v>1182079</v>
      </c>
      <c r="N16" s="21">
        <v>62719</v>
      </c>
      <c r="O16" s="26">
        <v>708</v>
      </c>
      <c r="P16" s="298">
        <v>4298</v>
      </c>
      <c r="Q16" s="298">
        <v>-273</v>
      </c>
      <c r="R16" s="27" t="s">
        <v>21</v>
      </c>
      <c r="S16" s="24">
        <v>25018421</v>
      </c>
      <c r="T16" s="26" t="s">
        <v>21</v>
      </c>
      <c r="U16" s="27" t="s">
        <v>21</v>
      </c>
      <c r="V16" s="28">
        <v>25018421</v>
      </c>
      <c r="W16" s="62" t="s">
        <v>21</v>
      </c>
      <c r="X16" s="24" t="s">
        <v>21</v>
      </c>
      <c r="Y16" s="22">
        <v>25018421</v>
      </c>
      <c r="Z16" s="26" t="s">
        <v>21</v>
      </c>
      <c r="AA16" s="27" t="s">
        <v>21</v>
      </c>
      <c r="AB16" s="28">
        <v>25018421</v>
      </c>
    </row>
    <row r="17" spans="1:28" ht="13.5" customHeight="1" x14ac:dyDescent="0.15">
      <c r="A17" s="19"/>
      <c r="B17" s="20"/>
      <c r="C17" s="20"/>
      <c r="D17" s="20" t="s">
        <v>18</v>
      </c>
      <c r="E17" s="20"/>
      <c r="F17" s="20"/>
      <c r="G17" s="9">
        <v>7653107</v>
      </c>
      <c r="H17" s="21">
        <v>-227181</v>
      </c>
      <c r="I17" s="21">
        <v>395439</v>
      </c>
      <c r="J17" s="22">
        <v>7821364</v>
      </c>
      <c r="K17" s="22" t="s">
        <v>21</v>
      </c>
      <c r="L17" s="25">
        <v>7821364</v>
      </c>
      <c r="M17" s="23" t="s">
        <v>21</v>
      </c>
      <c r="N17" s="21" t="s">
        <v>21</v>
      </c>
      <c r="O17" s="26">
        <v>708</v>
      </c>
      <c r="P17" s="298">
        <v>2598</v>
      </c>
      <c r="Q17" s="298" t="s">
        <v>21</v>
      </c>
      <c r="R17" s="27" t="s">
        <v>21</v>
      </c>
      <c r="S17" s="24">
        <v>7824670</v>
      </c>
      <c r="T17" s="26" t="s">
        <v>21</v>
      </c>
      <c r="U17" s="27" t="s">
        <v>21</v>
      </c>
      <c r="V17" s="28">
        <v>7824670</v>
      </c>
      <c r="W17" s="62" t="s">
        <v>21</v>
      </c>
      <c r="X17" s="24" t="s">
        <v>21</v>
      </c>
      <c r="Y17" s="22">
        <v>7824670</v>
      </c>
      <c r="Z17" s="26" t="s">
        <v>21</v>
      </c>
      <c r="AA17" s="27" t="s">
        <v>21</v>
      </c>
      <c r="AB17" s="28">
        <v>7824670</v>
      </c>
    </row>
    <row r="18" spans="1:28" ht="13.5" customHeight="1" x14ac:dyDescent="0.15">
      <c r="A18" s="19"/>
      <c r="B18" s="20"/>
      <c r="C18" s="20"/>
      <c r="D18" s="20"/>
      <c r="E18" s="20" t="s">
        <v>20</v>
      </c>
      <c r="F18" s="20"/>
      <c r="G18" s="9">
        <v>2505434</v>
      </c>
      <c r="H18" s="21" t="s">
        <v>21</v>
      </c>
      <c r="I18" s="21">
        <v>13922</v>
      </c>
      <c r="J18" s="22">
        <v>2519356</v>
      </c>
      <c r="K18" s="22" t="s">
        <v>21</v>
      </c>
      <c r="L18" s="25">
        <v>2519356</v>
      </c>
      <c r="M18" s="23" t="s">
        <v>21</v>
      </c>
      <c r="N18" s="21" t="s">
        <v>21</v>
      </c>
      <c r="O18" s="26" t="s">
        <v>21</v>
      </c>
      <c r="P18" s="298" t="s">
        <v>21</v>
      </c>
      <c r="Q18" s="298" t="s">
        <v>21</v>
      </c>
      <c r="R18" s="27" t="s">
        <v>21</v>
      </c>
      <c r="S18" s="24">
        <v>2519356</v>
      </c>
      <c r="T18" s="26" t="s">
        <v>21</v>
      </c>
      <c r="U18" s="27" t="s">
        <v>21</v>
      </c>
      <c r="V18" s="28">
        <v>2519356</v>
      </c>
      <c r="W18" s="62" t="s">
        <v>21</v>
      </c>
      <c r="X18" s="24" t="s">
        <v>21</v>
      </c>
      <c r="Y18" s="22">
        <v>2519356</v>
      </c>
      <c r="Z18" s="26" t="s">
        <v>21</v>
      </c>
      <c r="AA18" s="27" t="s">
        <v>21</v>
      </c>
      <c r="AB18" s="28">
        <v>2519356</v>
      </c>
    </row>
    <row r="19" spans="1:28" ht="13.5" customHeight="1" x14ac:dyDescent="0.15">
      <c r="A19" s="8"/>
      <c r="B19" s="3"/>
      <c r="C19" s="3"/>
      <c r="D19" s="3"/>
      <c r="E19" s="3" t="s">
        <v>22</v>
      </c>
      <c r="F19" s="3"/>
      <c r="G19" s="303"/>
      <c r="H19" s="304"/>
      <c r="I19" s="302"/>
      <c r="J19" s="305"/>
      <c r="K19" s="305"/>
      <c r="L19" s="306"/>
      <c r="M19" s="23" t="s">
        <v>21</v>
      </c>
      <c r="N19" s="21" t="s">
        <v>21</v>
      </c>
      <c r="O19" s="26" t="s">
        <v>21</v>
      </c>
      <c r="P19" s="298" t="s">
        <v>21</v>
      </c>
      <c r="Q19" s="298" t="s">
        <v>21</v>
      </c>
      <c r="R19" s="27" t="s">
        <v>21</v>
      </c>
      <c r="S19" s="24" t="s">
        <v>21</v>
      </c>
      <c r="T19" s="26" t="s">
        <v>21</v>
      </c>
      <c r="U19" s="27" t="s">
        <v>21</v>
      </c>
      <c r="V19" s="28" t="s">
        <v>21</v>
      </c>
      <c r="W19" s="62" t="s">
        <v>21</v>
      </c>
      <c r="X19" s="24" t="s">
        <v>21</v>
      </c>
      <c r="Y19" s="22" t="s">
        <v>21</v>
      </c>
      <c r="Z19" s="26" t="s">
        <v>21</v>
      </c>
      <c r="AA19" s="27" t="s">
        <v>21</v>
      </c>
      <c r="AB19" s="28" t="s">
        <v>21</v>
      </c>
    </row>
    <row r="20" spans="1:28" ht="13.5" customHeight="1" x14ac:dyDescent="0.15">
      <c r="A20" s="19"/>
      <c r="B20" s="20"/>
      <c r="C20" s="20"/>
      <c r="D20" s="20"/>
      <c r="E20" s="20" t="s">
        <v>24</v>
      </c>
      <c r="F20" s="30"/>
      <c r="G20" s="9">
        <v>621005</v>
      </c>
      <c r="H20" s="21" t="s">
        <v>21</v>
      </c>
      <c r="I20" s="21" t="s">
        <v>21</v>
      </c>
      <c r="J20" s="22">
        <v>621005</v>
      </c>
      <c r="K20" s="22" t="s">
        <v>21</v>
      </c>
      <c r="L20" s="25">
        <v>621005</v>
      </c>
      <c r="M20" s="23" t="s">
        <v>21</v>
      </c>
      <c r="N20" s="21" t="s">
        <v>21</v>
      </c>
      <c r="O20" s="26" t="s">
        <v>21</v>
      </c>
      <c r="P20" s="298" t="s">
        <v>21</v>
      </c>
      <c r="Q20" s="298" t="s">
        <v>21</v>
      </c>
      <c r="R20" s="27" t="s">
        <v>21</v>
      </c>
      <c r="S20" s="24">
        <v>621005</v>
      </c>
      <c r="T20" s="26" t="s">
        <v>21</v>
      </c>
      <c r="U20" s="27" t="s">
        <v>21</v>
      </c>
      <c r="V20" s="28">
        <v>621005</v>
      </c>
      <c r="W20" s="62" t="s">
        <v>21</v>
      </c>
      <c r="X20" s="24" t="s">
        <v>21</v>
      </c>
      <c r="Y20" s="22">
        <v>621005</v>
      </c>
      <c r="Z20" s="26" t="s">
        <v>21</v>
      </c>
      <c r="AA20" s="27" t="s">
        <v>21</v>
      </c>
      <c r="AB20" s="28">
        <v>621005</v>
      </c>
    </row>
    <row r="21" spans="1:28" ht="13.5" customHeight="1" x14ac:dyDescent="0.15">
      <c r="A21" s="8"/>
      <c r="B21" s="3"/>
      <c r="C21" s="3"/>
      <c r="D21" s="3"/>
      <c r="E21" s="31" t="s">
        <v>25</v>
      </c>
      <c r="F21" s="3"/>
      <c r="G21" s="303"/>
      <c r="H21" s="304"/>
      <c r="I21" s="302"/>
      <c r="J21" s="305"/>
      <c r="K21" s="305"/>
      <c r="L21" s="306"/>
      <c r="M21" s="23" t="s">
        <v>21</v>
      </c>
      <c r="N21" s="21" t="s">
        <v>21</v>
      </c>
      <c r="O21" s="26" t="s">
        <v>21</v>
      </c>
      <c r="P21" s="298" t="s">
        <v>21</v>
      </c>
      <c r="Q21" s="298" t="s">
        <v>21</v>
      </c>
      <c r="R21" s="27" t="s">
        <v>21</v>
      </c>
      <c r="S21" s="24" t="s">
        <v>21</v>
      </c>
      <c r="T21" s="26" t="s">
        <v>21</v>
      </c>
      <c r="U21" s="27" t="s">
        <v>21</v>
      </c>
      <c r="V21" s="28" t="s">
        <v>21</v>
      </c>
      <c r="W21" s="62" t="s">
        <v>21</v>
      </c>
      <c r="X21" s="24" t="s">
        <v>21</v>
      </c>
      <c r="Y21" s="22" t="s">
        <v>21</v>
      </c>
      <c r="Z21" s="26" t="s">
        <v>21</v>
      </c>
      <c r="AA21" s="27" t="s">
        <v>21</v>
      </c>
      <c r="AB21" s="28" t="s">
        <v>21</v>
      </c>
    </row>
    <row r="22" spans="1:28" ht="13.5" customHeight="1" x14ac:dyDescent="0.15">
      <c r="A22" s="19"/>
      <c r="B22" s="20"/>
      <c r="C22" s="20"/>
      <c r="D22" s="20"/>
      <c r="E22" s="20" t="s">
        <v>27</v>
      </c>
      <c r="F22" s="20"/>
      <c r="G22" s="9">
        <v>7736628</v>
      </c>
      <c r="H22" s="21">
        <v>26982</v>
      </c>
      <c r="I22" s="21">
        <v>395589</v>
      </c>
      <c r="J22" s="22">
        <v>8159199</v>
      </c>
      <c r="K22" s="22" t="s">
        <v>21</v>
      </c>
      <c r="L22" s="25">
        <v>8159199</v>
      </c>
      <c r="M22" s="23" t="s">
        <v>21</v>
      </c>
      <c r="N22" s="21" t="s">
        <v>21</v>
      </c>
      <c r="O22" s="26">
        <v>745</v>
      </c>
      <c r="P22" s="298">
        <v>16785</v>
      </c>
      <c r="Q22" s="298" t="s">
        <v>21</v>
      </c>
      <c r="R22" s="27" t="s">
        <v>21</v>
      </c>
      <c r="S22" s="24">
        <v>8176730</v>
      </c>
      <c r="T22" s="26" t="s">
        <v>21</v>
      </c>
      <c r="U22" s="27" t="s">
        <v>21</v>
      </c>
      <c r="V22" s="28">
        <v>8176730</v>
      </c>
      <c r="W22" s="62" t="s">
        <v>21</v>
      </c>
      <c r="X22" s="24" t="s">
        <v>21</v>
      </c>
      <c r="Y22" s="22">
        <v>8176730</v>
      </c>
      <c r="Z22" s="26" t="s">
        <v>21</v>
      </c>
      <c r="AA22" s="27" t="s">
        <v>21</v>
      </c>
      <c r="AB22" s="28">
        <v>8176730</v>
      </c>
    </row>
    <row r="23" spans="1:28" ht="13.5" customHeight="1" x14ac:dyDescent="0.15">
      <c r="A23" s="8"/>
      <c r="B23" s="3"/>
      <c r="C23" s="3"/>
      <c r="D23" s="3"/>
      <c r="E23" s="3" t="s">
        <v>29</v>
      </c>
      <c r="F23" s="3"/>
      <c r="G23" s="9">
        <v>-4395515</v>
      </c>
      <c r="H23" s="21">
        <v>-251904</v>
      </c>
      <c r="I23" s="21">
        <v>-20344</v>
      </c>
      <c r="J23" s="22">
        <v>-4667762</v>
      </c>
      <c r="K23" s="22" t="s">
        <v>21</v>
      </c>
      <c r="L23" s="25">
        <v>-4667762</v>
      </c>
      <c r="M23" s="23" t="s">
        <v>21</v>
      </c>
      <c r="N23" s="21" t="s">
        <v>21</v>
      </c>
      <c r="O23" s="26">
        <v>-38</v>
      </c>
      <c r="P23" s="298">
        <v>-14187</v>
      </c>
      <c r="Q23" s="298" t="s">
        <v>21</v>
      </c>
      <c r="R23" s="27" t="s">
        <v>21</v>
      </c>
      <c r="S23" s="24">
        <v>-4681987</v>
      </c>
      <c r="T23" s="26" t="s">
        <v>21</v>
      </c>
      <c r="U23" s="27" t="s">
        <v>21</v>
      </c>
      <c r="V23" s="28">
        <v>-4681987</v>
      </c>
      <c r="W23" s="62" t="s">
        <v>21</v>
      </c>
      <c r="X23" s="24" t="s">
        <v>21</v>
      </c>
      <c r="Y23" s="22">
        <v>-4681987</v>
      </c>
      <c r="Z23" s="26" t="s">
        <v>21</v>
      </c>
      <c r="AA23" s="27" t="s">
        <v>21</v>
      </c>
      <c r="AB23" s="28">
        <v>-4681987</v>
      </c>
    </row>
    <row r="24" spans="1:28" ht="13.5" customHeight="1" x14ac:dyDescent="0.15">
      <c r="A24" s="19"/>
      <c r="B24" s="20"/>
      <c r="C24" s="20"/>
      <c r="D24" s="20"/>
      <c r="E24" s="20" t="s">
        <v>30</v>
      </c>
      <c r="F24" s="30"/>
      <c r="G24" s="303"/>
      <c r="H24" s="304"/>
      <c r="I24" s="302"/>
      <c r="J24" s="305"/>
      <c r="K24" s="305"/>
      <c r="L24" s="306"/>
      <c r="M24" s="23" t="s">
        <v>21</v>
      </c>
      <c r="N24" s="21" t="s">
        <v>21</v>
      </c>
      <c r="O24" s="26" t="s">
        <v>21</v>
      </c>
      <c r="P24" s="298" t="s">
        <v>21</v>
      </c>
      <c r="Q24" s="298" t="s">
        <v>21</v>
      </c>
      <c r="R24" s="27" t="s">
        <v>21</v>
      </c>
      <c r="S24" s="24" t="s">
        <v>21</v>
      </c>
      <c r="T24" s="26" t="s">
        <v>21</v>
      </c>
      <c r="U24" s="27" t="s">
        <v>21</v>
      </c>
      <c r="V24" s="28" t="s">
        <v>21</v>
      </c>
      <c r="W24" s="62" t="s">
        <v>21</v>
      </c>
      <c r="X24" s="24" t="s">
        <v>21</v>
      </c>
      <c r="Y24" s="22" t="s">
        <v>21</v>
      </c>
      <c r="Z24" s="26" t="s">
        <v>21</v>
      </c>
      <c r="AA24" s="27" t="s">
        <v>21</v>
      </c>
      <c r="AB24" s="28" t="s">
        <v>21</v>
      </c>
    </row>
    <row r="25" spans="1:28" ht="13.5" customHeight="1" x14ac:dyDescent="0.15">
      <c r="A25" s="19"/>
      <c r="B25" s="20"/>
      <c r="C25" s="20"/>
      <c r="D25" s="20"/>
      <c r="E25" s="20" t="s">
        <v>32</v>
      </c>
      <c r="F25" s="20"/>
      <c r="G25" s="9">
        <v>2014256</v>
      </c>
      <c r="H25" s="21" t="s">
        <v>21</v>
      </c>
      <c r="I25" s="21">
        <v>6902</v>
      </c>
      <c r="J25" s="22">
        <v>2021159</v>
      </c>
      <c r="K25" s="22" t="s">
        <v>21</v>
      </c>
      <c r="L25" s="25">
        <v>2021159</v>
      </c>
      <c r="M25" s="23" t="s">
        <v>21</v>
      </c>
      <c r="N25" s="21" t="s">
        <v>21</v>
      </c>
      <c r="O25" s="26" t="s">
        <v>21</v>
      </c>
      <c r="P25" s="298" t="s">
        <v>21</v>
      </c>
      <c r="Q25" s="298" t="s">
        <v>21</v>
      </c>
      <c r="R25" s="27" t="s">
        <v>21</v>
      </c>
      <c r="S25" s="24">
        <v>2021159</v>
      </c>
      <c r="T25" s="26" t="s">
        <v>21</v>
      </c>
      <c r="U25" s="27" t="s">
        <v>21</v>
      </c>
      <c r="V25" s="28">
        <v>2021159</v>
      </c>
      <c r="W25" s="62" t="s">
        <v>21</v>
      </c>
      <c r="X25" s="24" t="s">
        <v>21</v>
      </c>
      <c r="Y25" s="22">
        <v>2021159</v>
      </c>
      <c r="Z25" s="26" t="s">
        <v>21</v>
      </c>
      <c r="AA25" s="27" t="s">
        <v>21</v>
      </c>
      <c r="AB25" s="28">
        <v>2021159</v>
      </c>
    </row>
    <row r="26" spans="1:28" ht="13.5" customHeight="1" x14ac:dyDescent="0.15">
      <c r="A26" s="8"/>
      <c r="B26" s="3"/>
      <c r="C26" s="3"/>
      <c r="D26" s="3"/>
      <c r="E26" s="31" t="s">
        <v>34</v>
      </c>
      <c r="F26" s="3"/>
      <c r="G26" s="9">
        <v>-950412</v>
      </c>
      <c r="H26" s="21">
        <v>-2260</v>
      </c>
      <c r="I26" s="21">
        <v>-631</v>
      </c>
      <c r="J26" s="22">
        <v>-953303</v>
      </c>
      <c r="K26" s="22" t="s">
        <v>21</v>
      </c>
      <c r="L26" s="25">
        <v>-953303</v>
      </c>
      <c r="M26" s="23" t="s">
        <v>21</v>
      </c>
      <c r="N26" s="21" t="s">
        <v>21</v>
      </c>
      <c r="O26" s="26" t="s">
        <v>21</v>
      </c>
      <c r="P26" s="298" t="s">
        <v>21</v>
      </c>
      <c r="Q26" s="298" t="s">
        <v>21</v>
      </c>
      <c r="R26" s="27" t="s">
        <v>21</v>
      </c>
      <c r="S26" s="24">
        <v>-953303</v>
      </c>
      <c r="T26" s="26" t="s">
        <v>21</v>
      </c>
      <c r="U26" s="27" t="s">
        <v>21</v>
      </c>
      <c r="V26" s="28">
        <v>-953303</v>
      </c>
      <c r="W26" s="62" t="s">
        <v>21</v>
      </c>
      <c r="X26" s="24" t="s">
        <v>21</v>
      </c>
      <c r="Y26" s="22">
        <v>-953303</v>
      </c>
      <c r="Z26" s="26" t="s">
        <v>21</v>
      </c>
      <c r="AA26" s="27" t="s">
        <v>21</v>
      </c>
      <c r="AB26" s="28">
        <v>-953303</v>
      </c>
    </row>
    <row r="27" spans="1:28" ht="13.5" customHeight="1" x14ac:dyDescent="0.15">
      <c r="A27" s="19"/>
      <c r="B27" s="20"/>
      <c r="C27" s="20"/>
      <c r="D27" s="20"/>
      <c r="E27" s="32" t="s">
        <v>35</v>
      </c>
      <c r="F27" s="30"/>
      <c r="G27" s="303"/>
      <c r="H27" s="304"/>
      <c r="I27" s="302"/>
      <c r="J27" s="305"/>
      <c r="K27" s="305"/>
      <c r="L27" s="306"/>
      <c r="M27" s="23" t="s">
        <v>21</v>
      </c>
      <c r="N27" s="21" t="s">
        <v>21</v>
      </c>
      <c r="O27" s="26" t="s">
        <v>21</v>
      </c>
      <c r="P27" s="298" t="s">
        <v>21</v>
      </c>
      <c r="Q27" s="298" t="s">
        <v>21</v>
      </c>
      <c r="R27" s="27" t="s">
        <v>21</v>
      </c>
      <c r="S27" s="24" t="s">
        <v>21</v>
      </c>
      <c r="T27" s="26" t="s">
        <v>21</v>
      </c>
      <c r="U27" s="27" t="s">
        <v>21</v>
      </c>
      <c r="V27" s="28" t="s">
        <v>21</v>
      </c>
      <c r="W27" s="62" t="s">
        <v>21</v>
      </c>
      <c r="X27" s="24" t="s">
        <v>21</v>
      </c>
      <c r="Y27" s="22" t="s">
        <v>21</v>
      </c>
      <c r="Z27" s="26" t="s">
        <v>21</v>
      </c>
      <c r="AA27" s="27" t="s">
        <v>21</v>
      </c>
      <c r="AB27" s="28" t="s">
        <v>21</v>
      </c>
    </row>
    <row r="28" spans="1:28" ht="13.5" customHeight="1" x14ac:dyDescent="0.15">
      <c r="A28" s="19"/>
      <c r="B28" s="20"/>
      <c r="C28" s="20"/>
      <c r="D28" s="20"/>
      <c r="E28" s="20" t="s">
        <v>37</v>
      </c>
      <c r="F28" s="20"/>
      <c r="G28" s="9" t="s">
        <v>21</v>
      </c>
      <c r="H28" s="21" t="s">
        <v>21</v>
      </c>
      <c r="I28" s="21" t="s">
        <v>21</v>
      </c>
      <c r="J28" s="22" t="s">
        <v>21</v>
      </c>
      <c r="K28" s="22" t="s">
        <v>21</v>
      </c>
      <c r="L28" s="25" t="s">
        <v>21</v>
      </c>
      <c r="M28" s="23" t="s">
        <v>21</v>
      </c>
      <c r="N28" s="21" t="s">
        <v>21</v>
      </c>
      <c r="O28" s="26" t="s">
        <v>21</v>
      </c>
      <c r="P28" s="298" t="s">
        <v>21</v>
      </c>
      <c r="Q28" s="298" t="s">
        <v>21</v>
      </c>
      <c r="R28" s="27" t="s">
        <v>21</v>
      </c>
      <c r="S28" s="24" t="s">
        <v>21</v>
      </c>
      <c r="T28" s="26" t="s">
        <v>21</v>
      </c>
      <c r="U28" s="27" t="s">
        <v>21</v>
      </c>
      <c r="V28" s="28" t="s">
        <v>21</v>
      </c>
      <c r="W28" s="62" t="s">
        <v>21</v>
      </c>
      <c r="X28" s="24" t="s">
        <v>21</v>
      </c>
      <c r="Y28" s="22" t="s">
        <v>21</v>
      </c>
      <c r="Z28" s="26" t="s">
        <v>21</v>
      </c>
      <c r="AA28" s="27" t="s">
        <v>21</v>
      </c>
      <c r="AB28" s="28" t="s">
        <v>21</v>
      </c>
    </row>
    <row r="29" spans="1:28" ht="13.5" customHeight="1" x14ac:dyDescent="0.15">
      <c r="A29" s="8"/>
      <c r="B29" s="3"/>
      <c r="C29" s="3"/>
      <c r="D29" s="3"/>
      <c r="E29" s="3" t="s">
        <v>39</v>
      </c>
      <c r="F29" s="3"/>
      <c r="G29" s="9" t="s">
        <v>21</v>
      </c>
      <c r="H29" s="21" t="s">
        <v>21</v>
      </c>
      <c r="I29" s="21" t="s">
        <v>21</v>
      </c>
      <c r="J29" s="22" t="s">
        <v>21</v>
      </c>
      <c r="K29" s="22" t="s">
        <v>21</v>
      </c>
      <c r="L29" s="25" t="s">
        <v>21</v>
      </c>
      <c r="M29" s="23" t="s">
        <v>21</v>
      </c>
      <c r="N29" s="21" t="s">
        <v>21</v>
      </c>
      <c r="O29" s="26" t="s">
        <v>21</v>
      </c>
      <c r="P29" s="298" t="s">
        <v>21</v>
      </c>
      <c r="Q29" s="298" t="s">
        <v>21</v>
      </c>
      <c r="R29" s="27" t="s">
        <v>21</v>
      </c>
      <c r="S29" s="24" t="s">
        <v>21</v>
      </c>
      <c r="T29" s="26" t="s">
        <v>21</v>
      </c>
      <c r="U29" s="27" t="s">
        <v>21</v>
      </c>
      <c r="V29" s="28" t="s">
        <v>21</v>
      </c>
      <c r="W29" s="62" t="s">
        <v>21</v>
      </c>
      <c r="X29" s="24" t="s">
        <v>21</v>
      </c>
      <c r="Y29" s="22" t="s">
        <v>21</v>
      </c>
      <c r="Z29" s="26" t="s">
        <v>21</v>
      </c>
      <c r="AA29" s="27" t="s">
        <v>21</v>
      </c>
      <c r="AB29" s="28" t="s">
        <v>21</v>
      </c>
    </row>
    <row r="30" spans="1:28" ht="13.5" customHeight="1" x14ac:dyDescent="0.15">
      <c r="A30" s="19"/>
      <c r="B30" s="20"/>
      <c r="C30" s="20"/>
      <c r="D30" s="20"/>
      <c r="E30" s="20" t="s">
        <v>40</v>
      </c>
      <c r="F30" s="30"/>
      <c r="G30" s="303"/>
      <c r="H30" s="304"/>
      <c r="I30" s="302"/>
      <c r="J30" s="305"/>
      <c r="K30" s="305"/>
      <c r="L30" s="306"/>
      <c r="M30" s="23" t="s">
        <v>21</v>
      </c>
      <c r="N30" s="21" t="s">
        <v>21</v>
      </c>
      <c r="O30" s="26" t="s">
        <v>21</v>
      </c>
      <c r="P30" s="298" t="s">
        <v>21</v>
      </c>
      <c r="Q30" s="298" t="s">
        <v>21</v>
      </c>
      <c r="R30" s="27" t="s">
        <v>21</v>
      </c>
      <c r="S30" s="24" t="s">
        <v>21</v>
      </c>
      <c r="T30" s="26" t="s">
        <v>21</v>
      </c>
      <c r="U30" s="27" t="s">
        <v>21</v>
      </c>
      <c r="V30" s="28" t="s">
        <v>21</v>
      </c>
      <c r="W30" s="62" t="s">
        <v>21</v>
      </c>
      <c r="X30" s="24" t="s">
        <v>21</v>
      </c>
      <c r="Y30" s="22" t="s">
        <v>21</v>
      </c>
      <c r="Z30" s="26" t="s">
        <v>21</v>
      </c>
      <c r="AA30" s="27" t="s">
        <v>21</v>
      </c>
      <c r="AB30" s="28" t="s">
        <v>21</v>
      </c>
    </row>
    <row r="31" spans="1:28" ht="13.5" customHeight="1" x14ac:dyDescent="0.15">
      <c r="A31" s="19"/>
      <c r="B31" s="20"/>
      <c r="C31" s="20"/>
      <c r="D31" s="20"/>
      <c r="E31" s="20" t="s">
        <v>42</v>
      </c>
      <c r="F31" s="20"/>
      <c r="G31" s="9" t="s">
        <v>21</v>
      </c>
      <c r="H31" s="21" t="s">
        <v>21</v>
      </c>
      <c r="I31" s="21" t="s">
        <v>21</v>
      </c>
      <c r="J31" s="22" t="s">
        <v>21</v>
      </c>
      <c r="K31" s="22" t="s">
        <v>21</v>
      </c>
      <c r="L31" s="25" t="s">
        <v>21</v>
      </c>
      <c r="M31" s="23" t="s">
        <v>21</v>
      </c>
      <c r="N31" s="21" t="s">
        <v>21</v>
      </c>
      <c r="O31" s="26" t="s">
        <v>21</v>
      </c>
      <c r="P31" s="298" t="s">
        <v>21</v>
      </c>
      <c r="Q31" s="298" t="s">
        <v>21</v>
      </c>
      <c r="R31" s="27" t="s">
        <v>21</v>
      </c>
      <c r="S31" s="24" t="s">
        <v>21</v>
      </c>
      <c r="T31" s="26" t="s">
        <v>21</v>
      </c>
      <c r="U31" s="27" t="s">
        <v>21</v>
      </c>
      <c r="V31" s="28" t="s">
        <v>21</v>
      </c>
      <c r="W31" s="62" t="s">
        <v>21</v>
      </c>
      <c r="X31" s="24" t="s">
        <v>21</v>
      </c>
      <c r="Y31" s="22" t="s">
        <v>21</v>
      </c>
      <c r="Z31" s="26" t="s">
        <v>21</v>
      </c>
      <c r="AA31" s="27" t="s">
        <v>21</v>
      </c>
      <c r="AB31" s="28" t="s">
        <v>21</v>
      </c>
    </row>
    <row r="32" spans="1:28" ht="13.5" customHeight="1" x14ac:dyDescent="0.15">
      <c r="A32" s="8"/>
      <c r="B32" s="3"/>
      <c r="C32" s="3"/>
      <c r="D32" s="3"/>
      <c r="E32" s="31" t="s">
        <v>44</v>
      </c>
      <c r="F32" s="3"/>
      <c r="G32" s="9" t="s">
        <v>21</v>
      </c>
      <c r="H32" s="21" t="s">
        <v>21</v>
      </c>
      <c r="I32" s="21" t="s">
        <v>21</v>
      </c>
      <c r="J32" s="22" t="s">
        <v>21</v>
      </c>
      <c r="K32" s="22" t="s">
        <v>21</v>
      </c>
      <c r="L32" s="25" t="s">
        <v>21</v>
      </c>
      <c r="M32" s="23" t="s">
        <v>21</v>
      </c>
      <c r="N32" s="21" t="s">
        <v>21</v>
      </c>
      <c r="O32" s="26" t="s">
        <v>21</v>
      </c>
      <c r="P32" s="298" t="s">
        <v>21</v>
      </c>
      <c r="Q32" s="298" t="s">
        <v>21</v>
      </c>
      <c r="R32" s="27" t="s">
        <v>21</v>
      </c>
      <c r="S32" s="24" t="s">
        <v>21</v>
      </c>
      <c r="T32" s="26" t="s">
        <v>21</v>
      </c>
      <c r="U32" s="27" t="s">
        <v>21</v>
      </c>
      <c r="V32" s="28" t="s">
        <v>21</v>
      </c>
      <c r="W32" s="62" t="s">
        <v>21</v>
      </c>
      <c r="X32" s="24" t="s">
        <v>21</v>
      </c>
      <c r="Y32" s="22" t="s">
        <v>21</v>
      </c>
      <c r="Z32" s="26" t="s">
        <v>21</v>
      </c>
      <c r="AA32" s="27" t="s">
        <v>21</v>
      </c>
      <c r="AB32" s="28" t="s">
        <v>21</v>
      </c>
    </row>
    <row r="33" spans="1:28" ht="13.5" customHeight="1" x14ac:dyDescent="0.15">
      <c r="A33" s="19"/>
      <c r="B33" s="20"/>
      <c r="C33" s="20"/>
      <c r="D33" s="20"/>
      <c r="E33" s="32" t="s">
        <v>45</v>
      </c>
      <c r="F33" s="30"/>
      <c r="G33" s="303"/>
      <c r="H33" s="304"/>
      <c r="I33" s="302"/>
      <c r="J33" s="305"/>
      <c r="K33" s="305"/>
      <c r="L33" s="306"/>
      <c r="M33" s="23" t="s">
        <v>21</v>
      </c>
      <c r="N33" s="21" t="s">
        <v>21</v>
      </c>
      <c r="O33" s="26" t="s">
        <v>21</v>
      </c>
      <c r="P33" s="298" t="s">
        <v>21</v>
      </c>
      <c r="Q33" s="298" t="s">
        <v>21</v>
      </c>
      <c r="R33" s="27" t="s">
        <v>21</v>
      </c>
      <c r="S33" s="24" t="s">
        <v>21</v>
      </c>
      <c r="T33" s="26" t="s">
        <v>21</v>
      </c>
      <c r="U33" s="27" t="s">
        <v>21</v>
      </c>
      <c r="V33" s="28" t="s">
        <v>21</v>
      </c>
      <c r="W33" s="62" t="s">
        <v>21</v>
      </c>
      <c r="X33" s="24" t="s">
        <v>21</v>
      </c>
      <c r="Y33" s="22" t="s">
        <v>21</v>
      </c>
      <c r="Z33" s="26" t="s">
        <v>21</v>
      </c>
      <c r="AA33" s="27" t="s">
        <v>21</v>
      </c>
      <c r="AB33" s="28" t="s">
        <v>21</v>
      </c>
    </row>
    <row r="34" spans="1:28" ht="13.5" customHeight="1" x14ac:dyDescent="0.15">
      <c r="A34" s="19"/>
      <c r="B34" s="20"/>
      <c r="C34" s="20"/>
      <c r="D34" s="20"/>
      <c r="E34" s="20" t="s">
        <v>47</v>
      </c>
      <c r="F34" s="20"/>
      <c r="G34" s="9" t="s">
        <v>21</v>
      </c>
      <c r="H34" s="21" t="s">
        <v>21</v>
      </c>
      <c r="I34" s="21" t="s">
        <v>21</v>
      </c>
      <c r="J34" s="22" t="s">
        <v>21</v>
      </c>
      <c r="K34" s="22" t="s">
        <v>21</v>
      </c>
      <c r="L34" s="25" t="s">
        <v>21</v>
      </c>
      <c r="M34" s="23" t="s">
        <v>21</v>
      </c>
      <c r="N34" s="21" t="s">
        <v>21</v>
      </c>
      <c r="O34" s="26" t="s">
        <v>21</v>
      </c>
      <c r="P34" s="298" t="s">
        <v>21</v>
      </c>
      <c r="Q34" s="298" t="s">
        <v>21</v>
      </c>
      <c r="R34" s="27" t="s">
        <v>21</v>
      </c>
      <c r="S34" s="24" t="s">
        <v>21</v>
      </c>
      <c r="T34" s="26" t="s">
        <v>21</v>
      </c>
      <c r="U34" s="27" t="s">
        <v>21</v>
      </c>
      <c r="V34" s="28" t="s">
        <v>21</v>
      </c>
      <c r="W34" s="62" t="s">
        <v>21</v>
      </c>
      <c r="X34" s="24" t="s">
        <v>21</v>
      </c>
      <c r="Y34" s="22" t="s">
        <v>21</v>
      </c>
      <c r="Z34" s="26" t="s">
        <v>21</v>
      </c>
      <c r="AA34" s="27" t="s">
        <v>21</v>
      </c>
      <c r="AB34" s="28" t="s">
        <v>21</v>
      </c>
    </row>
    <row r="35" spans="1:28" ht="13.5" customHeight="1" x14ac:dyDescent="0.15">
      <c r="A35" s="8"/>
      <c r="B35" s="3"/>
      <c r="C35" s="3"/>
      <c r="D35" s="3"/>
      <c r="E35" s="31" t="s">
        <v>49</v>
      </c>
      <c r="F35" s="3"/>
      <c r="G35" s="9" t="s">
        <v>21</v>
      </c>
      <c r="H35" s="21" t="s">
        <v>21</v>
      </c>
      <c r="I35" s="21" t="s">
        <v>21</v>
      </c>
      <c r="J35" s="22" t="s">
        <v>21</v>
      </c>
      <c r="K35" s="22" t="s">
        <v>21</v>
      </c>
      <c r="L35" s="25" t="s">
        <v>21</v>
      </c>
      <c r="M35" s="23" t="s">
        <v>21</v>
      </c>
      <c r="N35" s="21" t="s">
        <v>21</v>
      </c>
      <c r="O35" s="26" t="s">
        <v>21</v>
      </c>
      <c r="P35" s="298" t="s">
        <v>21</v>
      </c>
      <c r="Q35" s="298" t="s">
        <v>21</v>
      </c>
      <c r="R35" s="27" t="s">
        <v>21</v>
      </c>
      <c r="S35" s="24" t="s">
        <v>21</v>
      </c>
      <c r="T35" s="26" t="s">
        <v>21</v>
      </c>
      <c r="U35" s="27" t="s">
        <v>21</v>
      </c>
      <c r="V35" s="28" t="s">
        <v>21</v>
      </c>
      <c r="W35" s="62" t="s">
        <v>21</v>
      </c>
      <c r="X35" s="24" t="s">
        <v>21</v>
      </c>
      <c r="Y35" s="22" t="s">
        <v>21</v>
      </c>
      <c r="Z35" s="26" t="s">
        <v>21</v>
      </c>
      <c r="AA35" s="27" t="s">
        <v>21</v>
      </c>
      <c r="AB35" s="28" t="s">
        <v>21</v>
      </c>
    </row>
    <row r="36" spans="1:28" ht="13.5" customHeight="1" x14ac:dyDescent="0.15">
      <c r="A36" s="19"/>
      <c r="B36" s="20"/>
      <c r="C36" s="20"/>
      <c r="D36" s="20"/>
      <c r="E36" s="32" t="s">
        <v>50</v>
      </c>
      <c r="F36" s="30"/>
      <c r="G36" s="303"/>
      <c r="H36" s="304"/>
      <c r="I36" s="302"/>
      <c r="J36" s="305"/>
      <c r="K36" s="305"/>
      <c r="L36" s="306"/>
      <c r="M36" s="23" t="s">
        <v>21</v>
      </c>
      <c r="N36" s="21" t="s">
        <v>21</v>
      </c>
      <c r="O36" s="26" t="s">
        <v>21</v>
      </c>
      <c r="P36" s="298" t="s">
        <v>21</v>
      </c>
      <c r="Q36" s="298" t="s">
        <v>21</v>
      </c>
      <c r="R36" s="27" t="s">
        <v>21</v>
      </c>
      <c r="S36" s="24" t="s">
        <v>21</v>
      </c>
      <c r="T36" s="26" t="s">
        <v>21</v>
      </c>
      <c r="U36" s="27" t="s">
        <v>21</v>
      </c>
      <c r="V36" s="28" t="s">
        <v>21</v>
      </c>
      <c r="W36" s="62" t="s">
        <v>21</v>
      </c>
      <c r="X36" s="24" t="s">
        <v>21</v>
      </c>
      <c r="Y36" s="22" t="s">
        <v>21</v>
      </c>
      <c r="Z36" s="26" t="s">
        <v>21</v>
      </c>
      <c r="AA36" s="27" t="s">
        <v>21</v>
      </c>
      <c r="AB36" s="28" t="s">
        <v>21</v>
      </c>
    </row>
    <row r="37" spans="1:28" ht="13.5" customHeight="1" x14ac:dyDescent="0.15">
      <c r="A37" s="19"/>
      <c r="B37" s="20"/>
      <c r="C37" s="20"/>
      <c r="D37" s="20"/>
      <c r="E37" s="20" t="s">
        <v>52</v>
      </c>
      <c r="F37" s="20"/>
      <c r="G37" s="9" t="s">
        <v>21</v>
      </c>
      <c r="H37" s="21" t="s">
        <v>21</v>
      </c>
      <c r="I37" s="21" t="s">
        <v>21</v>
      </c>
      <c r="J37" s="22" t="s">
        <v>21</v>
      </c>
      <c r="K37" s="22" t="s">
        <v>21</v>
      </c>
      <c r="L37" s="25" t="s">
        <v>21</v>
      </c>
      <c r="M37" s="23" t="s">
        <v>21</v>
      </c>
      <c r="N37" s="21" t="s">
        <v>21</v>
      </c>
      <c r="O37" s="26" t="s">
        <v>21</v>
      </c>
      <c r="P37" s="298" t="s">
        <v>21</v>
      </c>
      <c r="Q37" s="298" t="s">
        <v>21</v>
      </c>
      <c r="R37" s="27" t="s">
        <v>21</v>
      </c>
      <c r="S37" s="24" t="s">
        <v>21</v>
      </c>
      <c r="T37" s="26" t="s">
        <v>21</v>
      </c>
      <c r="U37" s="27" t="s">
        <v>21</v>
      </c>
      <c r="V37" s="28" t="s">
        <v>21</v>
      </c>
      <c r="W37" s="62" t="s">
        <v>21</v>
      </c>
      <c r="X37" s="24" t="s">
        <v>21</v>
      </c>
      <c r="Y37" s="22" t="s">
        <v>21</v>
      </c>
      <c r="Z37" s="26" t="s">
        <v>21</v>
      </c>
      <c r="AA37" s="27" t="s">
        <v>21</v>
      </c>
      <c r="AB37" s="28" t="s">
        <v>21</v>
      </c>
    </row>
    <row r="38" spans="1:28" ht="13.5" customHeight="1" x14ac:dyDescent="0.15">
      <c r="A38" s="8"/>
      <c r="B38" s="3"/>
      <c r="C38" s="3"/>
      <c r="D38" s="3"/>
      <c r="E38" s="31" t="s">
        <v>54</v>
      </c>
      <c r="F38" s="3"/>
      <c r="G38" s="9" t="s">
        <v>21</v>
      </c>
      <c r="H38" s="21" t="s">
        <v>21</v>
      </c>
      <c r="I38" s="21" t="s">
        <v>21</v>
      </c>
      <c r="J38" s="22" t="s">
        <v>21</v>
      </c>
      <c r="K38" s="22" t="s">
        <v>21</v>
      </c>
      <c r="L38" s="25" t="s">
        <v>21</v>
      </c>
      <c r="M38" s="23" t="s">
        <v>21</v>
      </c>
      <c r="N38" s="21" t="s">
        <v>21</v>
      </c>
      <c r="O38" s="26" t="s">
        <v>21</v>
      </c>
      <c r="P38" s="298" t="s">
        <v>21</v>
      </c>
      <c r="Q38" s="298" t="s">
        <v>21</v>
      </c>
      <c r="R38" s="27" t="s">
        <v>21</v>
      </c>
      <c r="S38" s="24" t="s">
        <v>21</v>
      </c>
      <c r="T38" s="26" t="s">
        <v>21</v>
      </c>
      <c r="U38" s="27" t="s">
        <v>21</v>
      </c>
      <c r="V38" s="28" t="s">
        <v>21</v>
      </c>
      <c r="W38" s="62" t="s">
        <v>21</v>
      </c>
      <c r="X38" s="24" t="s">
        <v>21</v>
      </c>
      <c r="Y38" s="22" t="s">
        <v>21</v>
      </c>
      <c r="Z38" s="26" t="s">
        <v>21</v>
      </c>
      <c r="AA38" s="27" t="s">
        <v>21</v>
      </c>
      <c r="AB38" s="28" t="s">
        <v>21</v>
      </c>
    </row>
    <row r="39" spans="1:28" ht="13.5" customHeight="1" x14ac:dyDescent="0.15">
      <c r="A39" s="19"/>
      <c r="B39" s="20"/>
      <c r="C39" s="20"/>
      <c r="D39" s="20"/>
      <c r="E39" s="32" t="s">
        <v>55</v>
      </c>
      <c r="F39" s="30"/>
      <c r="G39" s="303"/>
      <c r="H39" s="304"/>
      <c r="I39" s="302"/>
      <c r="J39" s="305"/>
      <c r="K39" s="305"/>
      <c r="L39" s="306"/>
      <c r="M39" s="23" t="s">
        <v>21</v>
      </c>
      <c r="N39" s="21" t="s">
        <v>21</v>
      </c>
      <c r="O39" s="26" t="s">
        <v>21</v>
      </c>
      <c r="P39" s="298" t="s">
        <v>21</v>
      </c>
      <c r="Q39" s="298" t="s">
        <v>21</v>
      </c>
      <c r="R39" s="27" t="s">
        <v>21</v>
      </c>
      <c r="S39" s="24" t="s">
        <v>21</v>
      </c>
      <c r="T39" s="26" t="s">
        <v>21</v>
      </c>
      <c r="U39" s="27" t="s">
        <v>21</v>
      </c>
      <c r="V39" s="28" t="s">
        <v>21</v>
      </c>
      <c r="W39" s="62" t="s">
        <v>21</v>
      </c>
      <c r="X39" s="24" t="s">
        <v>21</v>
      </c>
      <c r="Y39" s="22" t="s">
        <v>21</v>
      </c>
      <c r="Z39" s="26" t="s">
        <v>21</v>
      </c>
      <c r="AA39" s="27" t="s">
        <v>21</v>
      </c>
      <c r="AB39" s="28" t="s">
        <v>21</v>
      </c>
    </row>
    <row r="40" spans="1:28" ht="13.5" customHeight="1" x14ac:dyDescent="0.15">
      <c r="A40" s="19"/>
      <c r="B40" s="20"/>
      <c r="C40" s="20"/>
      <c r="D40" s="20"/>
      <c r="E40" s="20" t="s">
        <v>57</v>
      </c>
      <c r="F40" s="20"/>
      <c r="G40" s="9">
        <v>121710</v>
      </c>
      <c r="H40" s="21" t="s">
        <v>21</v>
      </c>
      <c r="I40" s="21" t="s">
        <v>21</v>
      </c>
      <c r="J40" s="22">
        <v>121710</v>
      </c>
      <c r="K40" s="22" t="s">
        <v>21</v>
      </c>
      <c r="L40" s="25">
        <v>121710</v>
      </c>
      <c r="M40" s="23" t="s">
        <v>21</v>
      </c>
      <c r="N40" s="21" t="s">
        <v>21</v>
      </c>
      <c r="O40" s="26" t="s">
        <v>21</v>
      </c>
      <c r="P40" s="298" t="s">
        <v>21</v>
      </c>
      <c r="Q40" s="298" t="s">
        <v>21</v>
      </c>
      <c r="R40" s="27" t="s">
        <v>21</v>
      </c>
      <c r="S40" s="24">
        <v>121710</v>
      </c>
      <c r="T40" s="26" t="s">
        <v>21</v>
      </c>
      <c r="U40" s="27" t="s">
        <v>21</v>
      </c>
      <c r="V40" s="28">
        <v>121710</v>
      </c>
      <c r="W40" s="62" t="s">
        <v>21</v>
      </c>
      <c r="X40" s="24" t="s">
        <v>21</v>
      </c>
      <c r="Y40" s="22">
        <v>121710</v>
      </c>
      <c r="Z40" s="26" t="s">
        <v>21</v>
      </c>
      <c r="AA40" s="27" t="s">
        <v>21</v>
      </c>
      <c r="AB40" s="28">
        <v>121710</v>
      </c>
    </row>
    <row r="41" spans="1:28" ht="13.5" customHeight="1" x14ac:dyDescent="0.15">
      <c r="A41" s="19"/>
      <c r="B41" s="20"/>
      <c r="C41" s="20"/>
      <c r="D41" s="20" t="s">
        <v>59</v>
      </c>
      <c r="E41" s="20"/>
      <c r="F41" s="20"/>
      <c r="G41" s="9">
        <v>15847288</v>
      </c>
      <c r="H41" s="21" t="s">
        <v>21</v>
      </c>
      <c r="I41" s="21" t="s">
        <v>21</v>
      </c>
      <c r="J41" s="22">
        <v>15847288</v>
      </c>
      <c r="K41" s="22" t="s">
        <v>21</v>
      </c>
      <c r="L41" s="25">
        <v>15847288</v>
      </c>
      <c r="M41" s="23">
        <v>1181604</v>
      </c>
      <c r="N41" s="21">
        <v>62719</v>
      </c>
      <c r="O41" s="26" t="s">
        <v>21</v>
      </c>
      <c r="P41" s="298" t="s">
        <v>21</v>
      </c>
      <c r="Q41" s="298" t="s">
        <v>21</v>
      </c>
      <c r="R41" s="27" t="s">
        <v>21</v>
      </c>
      <c r="S41" s="24">
        <v>17091611</v>
      </c>
      <c r="T41" s="26" t="s">
        <v>21</v>
      </c>
      <c r="U41" s="27" t="s">
        <v>21</v>
      </c>
      <c r="V41" s="28">
        <v>17091611</v>
      </c>
      <c r="W41" s="62" t="s">
        <v>21</v>
      </c>
      <c r="X41" s="24" t="s">
        <v>21</v>
      </c>
      <c r="Y41" s="22">
        <v>17091611</v>
      </c>
      <c r="Z41" s="26" t="s">
        <v>21</v>
      </c>
      <c r="AA41" s="27" t="s">
        <v>21</v>
      </c>
      <c r="AB41" s="28">
        <v>17091611</v>
      </c>
    </row>
    <row r="42" spans="1:28" ht="13.5" customHeight="1" x14ac:dyDescent="0.15">
      <c r="A42" s="19"/>
      <c r="B42" s="20"/>
      <c r="C42" s="20"/>
      <c r="D42" s="20"/>
      <c r="E42" s="20" t="s">
        <v>20</v>
      </c>
      <c r="F42" s="20"/>
      <c r="G42" s="9">
        <v>3106</v>
      </c>
      <c r="H42" s="21" t="s">
        <v>21</v>
      </c>
      <c r="I42" s="21" t="s">
        <v>21</v>
      </c>
      <c r="J42" s="22">
        <v>3106</v>
      </c>
      <c r="K42" s="22" t="s">
        <v>21</v>
      </c>
      <c r="L42" s="25">
        <v>3106</v>
      </c>
      <c r="M42" s="23">
        <v>9145</v>
      </c>
      <c r="N42" s="21" t="s">
        <v>21</v>
      </c>
      <c r="O42" s="26" t="s">
        <v>21</v>
      </c>
      <c r="P42" s="298" t="s">
        <v>21</v>
      </c>
      <c r="Q42" s="298" t="s">
        <v>21</v>
      </c>
      <c r="R42" s="27" t="s">
        <v>21</v>
      </c>
      <c r="S42" s="24">
        <v>12251</v>
      </c>
      <c r="T42" s="26" t="s">
        <v>21</v>
      </c>
      <c r="U42" s="27" t="s">
        <v>21</v>
      </c>
      <c r="V42" s="28">
        <v>12251</v>
      </c>
      <c r="W42" s="62" t="s">
        <v>21</v>
      </c>
      <c r="X42" s="24" t="s">
        <v>21</v>
      </c>
      <c r="Y42" s="22">
        <v>12251</v>
      </c>
      <c r="Z42" s="26" t="s">
        <v>21</v>
      </c>
      <c r="AA42" s="27" t="s">
        <v>21</v>
      </c>
      <c r="AB42" s="28">
        <v>12251</v>
      </c>
    </row>
    <row r="43" spans="1:28" ht="13.5" customHeight="1" x14ac:dyDescent="0.15">
      <c r="A43" s="19"/>
      <c r="B43" s="20"/>
      <c r="C43" s="20"/>
      <c r="D43" s="20"/>
      <c r="E43" s="20" t="s">
        <v>22</v>
      </c>
      <c r="F43" s="20"/>
      <c r="G43" s="303"/>
      <c r="H43" s="304"/>
      <c r="I43" s="302"/>
      <c r="J43" s="305"/>
      <c r="K43" s="305"/>
      <c r="L43" s="306"/>
      <c r="M43" s="23" t="s">
        <v>21</v>
      </c>
      <c r="N43" s="21" t="s">
        <v>21</v>
      </c>
      <c r="O43" s="26" t="s">
        <v>21</v>
      </c>
      <c r="P43" s="298" t="s">
        <v>21</v>
      </c>
      <c r="Q43" s="298" t="s">
        <v>21</v>
      </c>
      <c r="R43" s="27" t="s">
        <v>21</v>
      </c>
      <c r="S43" s="24" t="s">
        <v>21</v>
      </c>
      <c r="T43" s="26" t="s">
        <v>21</v>
      </c>
      <c r="U43" s="27" t="s">
        <v>21</v>
      </c>
      <c r="V43" s="28" t="s">
        <v>21</v>
      </c>
      <c r="W43" s="62" t="s">
        <v>21</v>
      </c>
      <c r="X43" s="24" t="s">
        <v>21</v>
      </c>
      <c r="Y43" s="22" t="s">
        <v>21</v>
      </c>
      <c r="Z43" s="26" t="s">
        <v>21</v>
      </c>
      <c r="AA43" s="27" t="s">
        <v>21</v>
      </c>
      <c r="AB43" s="28" t="s">
        <v>21</v>
      </c>
    </row>
    <row r="44" spans="1:28" ht="13.5" customHeight="1" x14ac:dyDescent="0.15">
      <c r="A44" s="19"/>
      <c r="B44" s="20"/>
      <c r="C44" s="20"/>
      <c r="D44" s="20"/>
      <c r="E44" s="20" t="s">
        <v>27</v>
      </c>
      <c r="F44" s="20"/>
      <c r="G44" s="9">
        <v>795</v>
      </c>
      <c r="H44" s="21" t="s">
        <v>21</v>
      </c>
      <c r="I44" s="21" t="s">
        <v>21</v>
      </c>
      <c r="J44" s="22">
        <v>795</v>
      </c>
      <c r="K44" s="22" t="s">
        <v>21</v>
      </c>
      <c r="L44" s="25">
        <v>795</v>
      </c>
      <c r="M44" s="23">
        <v>774701</v>
      </c>
      <c r="N44" s="21" t="s">
        <v>21</v>
      </c>
      <c r="O44" s="26" t="s">
        <v>21</v>
      </c>
      <c r="P44" s="298" t="s">
        <v>21</v>
      </c>
      <c r="Q44" s="298" t="s">
        <v>21</v>
      </c>
      <c r="R44" s="27" t="s">
        <v>21</v>
      </c>
      <c r="S44" s="24">
        <v>775496</v>
      </c>
      <c r="T44" s="26" t="s">
        <v>21</v>
      </c>
      <c r="U44" s="27" t="s">
        <v>21</v>
      </c>
      <c r="V44" s="28">
        <v>775496</v>
      </c>
      <c r="W44" s="62" t="s">
        <v>21</v>
      </c>
      <c r="X44" s="24" t="s">
        <v>21</v>
      </c>
      <c r="Y44" s="22">
        <v>775496</v>
      </c>
      <c r="Z44" s="26" t="s">
        <v>21</v>
      </c>
      <c r="AA44" s="27" t="s">
        <v>21</v>
      </c>
      <c r="AB44" s="28">
        <v>775496</v>
      </c>
    </row>
    <row r="45" spans="1:28" ht="13.5" customHeight="1" x14ac:dyDescent="0.15">
      <c r="A45" s="19"/>
      <c r="B45" s="20"/>
      <c r="C45" s="20"/>
      <c r="D45" s="20"/>
      <c r="E45" s="20" t="s">
        <v>29</v>
      </c>
      <c r="F45" s="20"/>
      <c r="G45" s="9">
        <v>-405</v>
      </c>
      <c r="H45" s="21" t="s">
        <v>21</v>
      </c>
      <c r="I45" s="21" t="s">
        <v>21</v>
      </c>
      <c r="J45" s="22">
        <v>-405</v>
      </c>
      <c r="K45" s="22" t="s">
        <v>21</v>
      </c>
      <c r="L45" s="25">
        <v>-405</v>
      </c>
      <c r="M45" s="23">
        <v>-194587</v>
      </c>
      <c r="N45" s="21" t="s">
        <v>21</v>
      </c>
      <c r="O45" s="26" t="s">
        <v>21</v>
      </c>
      <c r="P45" s="298" t="s">
        <v>21</v>
      </c>
      <c r="Q45" s="298" t="s">
        <v>21</v>
      </c>
      <c r="R45" s="27" t="s">
        <v>21</v>
      </c>
      <c r="S45" s="24">
        <v>-194992</v>
      </c>
      <c r="T45" s="26" t="s">
        <v>21</v>
      </c>
      <c r="U45" s="27" t="s">
        <v>21</v>
      </c>
      <c r="V45" s="28">
        <v>-194992</v>
      </c>
      <c r="W45" s="62" t="s">
        <v>21</v>
      </c>
      <c r="X45" s="24" t="s">
        <v>21</v>
      </c>
      <c r="Y45" s="22">
        <v>-194992</v>
      </c>
      <c r="Z45" s="26" t="s">
        <v>21</v>
      </c>
      <c r="AA45" s="27" t="s">
        <v>21</v>
      </c>
      <c r="AB45" s="28">
        <v>-194992</v>
      </c>
    </row>
    <row r="46" spans="1:28" ht="13.5" customHeight="1" x14ac:dyDescent="0.15">
      <c r="A46" s="19"/>
      <c r="B46" s="20"/>
      <c r="C46" s="20"/>
      <c r="D46" s="20"/>
      <c r="E46" s="20" t="s">
        <v>30</v>
      </c>
      <c r="F46" s="20"/>
      <c r="G46" s="303"/>
      <c r="H46" s="304"/>
      <c r="I46" s="302"/>
      <c r="J46" s="305"/>
      <c r="K46" s="305"/>
      <c r="L46" s="306"/>
      <c r="M46" s="23" t="s">
        <v>21</v>
      </c>
      <c r="N46" s="21" t="s">
        <v>21</v>
      </c>
      <c r="O46" s="26" t="s">
        <v>21</v>
      </c>
      <c r="P46" s="298" t="s">
        <v>21</v>
      </c>
      <c r="Q46" s="298" t="s">
        <v>21</v>
      </c>
      <c r="R46" s="27" t="s">
        <v>21</v>
      </c>
      <c r="S46" s="24" t="s">
        <v>21</v>
      </c>
      <c r="T46" s="26" t="s">
        <v>21</v>
      </c>
      <c r="U46" s="27" t="s">
        <v>21</v>
      </c>
      <c r="V46" s="28" t="s">
        <v>21</v>
      </c>
      <c r="W46" s="62" t="s">
        <v>21</v>
      </c>
      <c r="X46" s="24" t="s">
        <v>21</v>
      </c>
      <c r="Y46" s="22" t="s">
        <v>21</v>
      </c>
      <c r="Z46" s="26" t="s">
        <v>21</v>
      </c>
      <c r="AA46" s="27" t="s">
        <v>21</v>
      </c>
      <c r="AB46" s="28" t="s">
        <v>21</v>
      </c>
    </row>
    <row r="47" spans="1:28" ht="13.5" customHeight="1" x14ac:dyDescent="0.15">
      <c r="A47" s="19"/>
      <c r="B47" s="20"/>
      <c r="C47" s="20"/>
      <c r="D47" s="20"/>
      <c r="E47" s="20" t="s">
        <v>32</v>
      </c>
      <c r="F47" s="20"/>
      <c r="G47" s="9">
        <v>26718919</v>
      </c>
      <c r="H47" s="21" t="s">
        <v>21</v>
      </c>
      <c r="I47" s="21" t="s">
        <v>21</v>
      </c>
      <c r="J47" s="22">
        <v>26718919</v>
      </c>
      <c r="K47" s="22" t="s">
        <v>21</v>
      </c>
      <c r="L47" s="25">
        <v>26718919</v>
      </c>
      <c r="M47" s="23">
        <v>2442777</v>
      </c>
      <c r="N47" s="21">
        <v>240173</v>
      </c>
      <c r="O47" s="26" t="s">
        <v>21</v>
      </c>
      <c r="P47" s="298" t="s">
        <v>21</v>
      </c>
      <c r="Q47" s="298" t="s">
        <v>21</v>
      </c>
      <c r="R47" s="27" t="s">
        <v>21</v>
      </c>
      <c r="S47" s="24">
        <v>29401870</v>
      </c>
      <c r="T47" s="26" t="s">
        <v>21</v>
      </c>
      <c r="U47" s="27" t="s">
        <v>21</v>
      </c>
      <c r="V47" s="28">
        <v>29401870</v>
      </c>
      <c r="W47" s="62" t="s">
        <v>21</v>
      </c>
      <c r="X47" s="24" t="s">
        <v>21</v>
      </c>
      <c r="Y47" s="22">
        <v>29401870</v>
      </c>
      <c r="Z47" s="26" t="s">
        <v>21</v>
      </c>
      <c r="AA47" s="27" t="s">
        <v>21</v>
      </c>
      <c r="AB47" s="28">
        <v>29401870</v>
      </c>
    </row>
    <row r="48" spans="1:28" ht="13.5" customHeight="1" x14ac:dyDescent="0.15">
      <c r="A48" s="19"/>
      <c r="B48" s="20"/>
      <c r="C48" s="20"/>
      <c r="D48" s="20"/>
      <c r="E48" s="32" t="s">
        <v>34</v>
      </c>
      <c r="F48" s="20"/>
      <c r="G48" s="9">
        <v>-10875127</v>
      </c>
      <c r="H48" s="21" t="s">
        <v>21</v>
      </c>
      <c r="I48" s="21" t="s">
        <v>21</v>
      </c>
      <c r="J48" s="22">
        <v>-10875127</v>
      </c>
      <c r="K48" s="22" t="s">
        <v>21</v>
      </c>
      <c r="L48" s="25">
        <v>-10875127</v>
      </c>
      <c r="M48" s="23">
        <v>-1862742</v>
      </c>
      <c r="N48" s="21">
        <v>-177454</v>
      </c>
      <c r="O48" s="26" t="s">
        <v>21</v>
      </c>
      <c r="P48" s="298" t="s">
        <v>21</v>
      </c>
      <c r="Q48" s="298" t="s">
        <v>21</v>
      </c>
      <c r="R48" s="27" t="s">
        <v>21</v>
      </c>
      <c r="S48" s="24">
        <v>-12915323</v>
      </c>
      <c r="T48" s="26" t="s">
        <v>21</v>
      </c>
      <c r="U48" s="27" t="s">
        <v>21</v>
      </c>
      <c r="V48" s="28">
        <v>-12915323</v>
      </c>
      <c r="W48" s="62" t="s">
        <v>21</v>
      </c>
      <c r="X48" s="24" t="s">
        <v>21</v>
      </c>
      <c r="Y48" s="22">
        <v>-12915323</v>
      </c>
      <c r="Z48" s="26" t="s">
        <v>21</v>
      </c>
      <c r="AA48" s="27" t="s">
        <v>21</v>
      </c>
      <c r="AB48" s="28">
        <v>-12915323</v>
      </c>
    </row>
    <row r="49" spans="1:28" ht="13.5" customHeight="1" x14ac:dyDescent="0.15">
      <c r="A49" s="19"/>
      <c r="B49" s="20"/>
      <c r="C49" s="20"/>
      <c r="D49" s="20"/>
      <c r="E49" s="32" t="s">
        <v>35</v>
      </c>
      <c r="F49" s="20"/>
      <c r="G49" s="303"/>
      <c r="H49" s="304"/>
      <c r="I49" s="302"/>
      <c r="J49" s="305"/>
      <c r="K49" s="305"/>
      <c r="L49" s="306"/>
      <c r="M49" s="23" t="s">
        <v>21</v>
      </c>
      <c r="N49" s="21" t="s">
        <v>21</v>
      </c>
      <c r="O49" s="26" t="s">
        <v>21</v>
      </c>
      <c r="P49" s="298" t="s">
        <v>21</v>
      </c>
      <c r="Q49" s="298" t="s">
        <v>21</v>
      </c>
      <c r="R49" s="27" t="s">
        <v>21</v>
      </c>
      <c r="S49" s="24" t="s">
        <v>21</v>
      </c>
      <c r="T49" s="26" t="s">
        <v>21</v>
      </c>
      <c r="U49" s="27" t="s">
        <v>21</v>
      </c>
      <c r="V49" s="28" t="s">
        <v>21</v>
      </c>
      <c r="W49" s="62" t="s">
        <v>21</v>
      </c>
      <c r="X49" s="24" t="s">
        <v>21</v>
      </c>
      <c r="Y49" s="22" t="s">
        <v>21</v>
      </c>
      <c r="Z49" s="26" t="s">
        <v>21</v>
      </c>
      <c r="AA49" s="27" t="s">
        <v>21</v>
      </c>
      <c r="AB49" s="28" t="s">
        <v>21</v>
      </c>
    </row>
    <row r="50" spans="1:28" ht="13.5" customHeight="1" x14ac:dyDescent="0.15">
      <c r="A50" s="19"/>
      <c r="B50" s="20"/>
      <c r="C50" s="20"/>
      <c r="D50" s="20"/>
      <c r="E50" s="20" t="s">
        <v>52</v>
      </c>
      <c r="F50" s="20"/>
      <c r="G50" s="9" t="s">
        <v>21</v>
      </c>
      <c r="H50" s="21" t="s">
        <v>21</v>
      </c>
      <c r="I50" s="21" t="s">
        <v>21</v>
      </c>
      <c r="J50" s="22" t="s">
        <v>21</v>
      </c>
      <c r="K50" s="22" t="s">
        <v>21</v>
      </c>
      <c r="L50" s="25" t="s">
        <v>21</v>
      </c>
      <c r="M50" s="23" t="s">
        <v>21</v>
      </c>
      <c r="N50" s="21" t="s">
        <v>21</v>
      </c>
      <c r="O50" s="26" t="s">
        <v>21</v>
      </c>
      <c r="P50" s="298" t="s">
        <v>21</v>
      </c>
      <c r="Q50" s="298" t="s">
        <v>21</v>
      </c>
      <c r="R50" s="27" t="s">
        <v>21</v>
      </c>
      <c r="S50" s="24" t="s">
        <v>21</v>
      </c>
      <c r="T50" s="26" t="s">
        <v>21</v>
      </c>
      <c r="U50" s="27" t="s">
        <v>21</v>
      </c>
      <c r="V50" s="28" t="s">
        <v>21</v>
      </c>
      <c r="W50" s="62" t="s">
        <v>21</v>
      </c>
      <c r="X50" s="24" t="s">
        <v>21</v>
      </c>
      <c r="Y50" s="22" t="s">
        <v>21</v>
      </c>
      <c r="Z50" s="26" t="s">
        <v>21</v>
      </c>
      <c r="AA50" s="27" t="s">
        <v>21</v>
      </c>
      <c r="AB50" s="28" t="s">
        <v>21</v>
      </c>
    </row>
    <row r="51" spans="1:28" ht="13.5" customHeight="1" x14ac:dyDescent="0.15">
      <c r="A51" s="19"/>
      <c r="B51" s="20"/>
      <c r="C51" s="20"/>
      <c r="D51" s="20"/>
      <c r="E51" s="32" t="s">
        <v>54</v>
      </c>
      <c r="F51" s="20"/>
      <c r="G51" s="9" t="s">
        <v>21</v>
      </c>
      <c r="H51" s="21" t="s">
        <v>21</v>
      </c>
      <c r="I51" s="21" t="s">
        <v>21</v>
      </c>
      <c r="J51" s="22" t="s">
        <v>21</v>
      </c>
      <c r="K51" s="22" t="s">
        <v>21</v>
      </c>
      <c r="L51" s="25" t="s">
        <v>21</v>
      </c>
      <c r="M51" s="23" t="s">
        <v>21</v>
      </c>
      <c r="N51" s="21" t="s">
        <v>21</v>
      </c>
      <c r="O51" s="26" t="s">
        <v>21</v>
      </c>
      <c r="P51" s="298" t="s">
        <v>21</v>
      </c>
      <c r="Q51" s="298" t="s">
        <v>21</v>
      </c>
      <c r="R51" s="27" t="s">
        <v>21</v>
      </c>
      <c r="S51" s="24" t="s">
        <v>21</v>
      </c>
      <c r="T51" s="26" t="s">
        <v>21</v>
      </c>
      <c r="U51" s="27" t="s">
        <v>21</v>
      </c>
      <c r="V51" s="28" t="s">
        <v>21</v>
      </c>
      <c r="W51" s="62" t="s">
        <v>21</v>
      </c>
      <c r="X51" s="24" t="s">
        <v>21</v>
      </c>
      <c r="Y51" s="22" t="s">
        <v>21</v>
      </c>
      <c r="Z51" s="26" t="s">
        <v>21</v>
      </c>
      <c r="AA51" s="27" t="s">
        <v>21</v>
      </c>
      <c r="AB51" s="28" t="s">
        <v>21</v>
      </c>
    </row>
    <row r="52" spans="1:28" ht="13.5" customHeight="1" x14ac:dyDescent="0.15">
      <c r="A52" s="19"/>
      <c r="B52" s="20"/>
      <c r="C52" s="20"/>
      <c r="D52" s="20"/>
      <c r="E52" s="32" t="s">
        <v>55</v>
      </c>
      <c r="F52" s="20"/>
      <c r="G52" s="303"/>
      <c r="H52" s="304"/>
      <c r="I52" s="302"/>
      <c r="J52" s="305"/>
      <c r="K52" s="305"/>
      <c r="L52" s="306"/>
      <c r="M52" s="23" t="s">
        <v>21</v>
      </c>
      <c r="N52" s="21" t="s">
        <v>21</v>
      </c>
      <c r="O52" s="26" t="s">
        <v>21</v>
      </c>
      <c r="P52" s="298" t="s">
        <v>21</v>
      </c>
      <c r="Q52" s="298" t="s">
        <v>21</v>
      </c>
      <c r="R52" s="27" t="s">
        <v>21</v>
      </c>
      <c r="S52" s="24" t="s">
        <v>21</v>
      </c>
      <c r="T52" s="26" t="s">
        <v>21</v>
      </c>
      <c r="U52" s="27" t="s">
        <v>21</v>
      </c>
      <c r="V52" s="28" t="s">
        <v>21</v>
      </c>
      <c r="W52" s="62" t="s">
        <v>21</v>
      </c>
      <c r="X52" s="24" t="s">
        <v>21</v>
      </c>
      <c r="Y52" s="22" t="s">
        <v>21</v>
      </c>
      <c r="Z52" s="26" t="s">
        <v>21</v>
      </c>
      <c r="AA52" s="27" t="s">
        <v>21</v>
      </c>
      <c r="AB52" s="28" t="s">
        <v>21</v>
      </c>
    </row>
    <row r="53" spans="1:28" ht="13.5" customHeight="1" x14ac:dyDescent="0.15">
      <c r="A53" s="19"/>
      <c r="B53" s="20"/>
      <c r="C53" s="20"/>
      <c r="D53" s="20"/>
      <c r="E53" s="20" t="s">
        <v>68</v>
      </c>
      <c r="F53" s="20"/>
      <c r="G53" s="9" t="s">
        <v>21</v>
      </c>
      <c r="H53" s="21" t="s">
        <v>21</v>
      </c>
      <c r="I53" s="21" t="s">
        <v>21</v>
      </c>
      <c r="J53" s="22" t="s">
        <v>21</v>
      </c>
      <c r="K53" s="22" t="s">
        <v>21</v>
      </c>
      <c r="L53" s="25" t="s">
        <v>21</v>
      </c>
      <c r="M53" s="23">
        <v>12310</v>
      </c>
      <c r="N53" s="21" t="s">
        <v>21</v>
      </c>
      <c r="O53" s="26" t="s">
        <v>21</v>
      </c>
      <c r="P53" s="298" t="s">
        <v>21</v>
      </c>
      <c r="Q53" s="298" t="s">
        <v>21</v>
      </c>
      <c r="R53" s="27" t="s">
        <v>21</v>
      </c>
      <c r="S53" s="24">
        <v>12310</v>
      </c>
      <c r="T53" s="26" t="s">
        <v>21</v>
      </c>
      <c r="U53" s="27" t="s">
        <v>21</v>
      </c>
      <c r="V53" s="28">
        <v>12310</v>
      </c>
      <c r="W53" s="62" t="s">
        <v>21</v>
      </c>
      <c r="X53" s="24" t="s">
        <v>21</v>
      </c>
      <c r="Y53" s="22">
        <v>12310</v>
      </c>
      <c r="Z53" s="26" t="s">
        <v>21</v>
      </c>
      <c r="AA53" s="27" t="s">
        <v>21</v>
      </c>
      <c r="AB53" s="28">
        <v>12310</v>
      </c>
    </row>
    <row r="54" spans="1:28" ht="13.5" customHeight="1" x14ac:dyDescent="0.15">
      <c r="A54" s="19"/>
      <c r="B54" s="20"/>
      <c r="C54" s="20"/>
      <c r="D54" s="20" t="s">
        <v>70</v>
      </c>
      <c r="E54" s="20"/>
      <c r="F54" s="20"/>
      <c r="G54" s="9">
        <v>351121</v>
      </c>
      <c r="H54" s="21">
        <v>64217</v>
      </c>
      <c r="I54" s="21">
        <v>35973</v>
      </c>
      <c r="J54" s="22">
        <v>451310</v>
      </c>
      <c r="K54" s="22" t="s">
        <v>21</v>
      </c>
      <c r="L54" s="25">
        <v>451310</v>
      </c>
      <c r="M54" s="23">
        <v>1453</v>
      </c>
      <c r="N54" s="21" t="s">
        <v>21</v>
      </c>
      <c r="O54" s="26" t="s">
        <v>21</v>
      </c>
      <c r="P54" s="298">
        <v>30007</v>
      </c>
      <c r="Q54" s="298">
        <v>2198</v>
      </c>
      <c r="R54" s="27" t="s">
        <v>21</v>
      </c>
      <c r="S54" s="24">
        <v>484970</v>
      </c>
      <c r="T54" s="26" t="s">
        <v>21</v>
      </c>
      <c r="U54" s="27" t="s">
        <v>21</v>
      </c>
      <c r="V54" s="28">
        <v>484970</v>
      </c>
      <c r="W54" s="62" t="s">
        <v>21</v>
      </c>
      <c r="X54" s="24" t="s">
        <v>21</v>
      </c>
      <c r="Y54" s="22">
        <v>484970</v>
      </c>
      <c r="Z54" s="26" t="s">
        <v>21</v>
      </c>
      <c r="AA54" s="27" t="s">
        <v>21</v>
      </c>
      <c r="AB54" s="28">
        <v>484970</v>
      </c>
    </row>
    <row r="55" spans="1:28" ht="13.5" customHeight="1" x14ac:dyDescent="0.15">
      <c r="A55" s="19"/>
      <c r="B55" s="20"/>
      <c r="C55" s="20"/>
      <c r="D55" s="20" t="s">
        <v>72</v>
      </c>
      <c r="E55" s="20"/>
      <c r="F55" s="20"/>
      <c r="G55" s="9">
        <v>-270336</v>
      </c>
      <c r="H55" s="21">
        <v>-53067</v>
      </c>
      <c r="I55" s="21">
        <v>-27670</v>
      </c>
      <c r="J55" s="22">
        <v>-351073</v>
      </c>
      <c r="K55" s="22" t="s">
        <v>21</v>
      </c>
      <c r="L55" s="25">
        <v>-351073</v>
      </c>
      <c r="M55" s="23">
        <v>-978</v>
      </c>
      <c r="N55" s="21" t="s">
        <v>21</v>
      </c>
      <c r="O55" s="26" t="s">
        <v>21</v>
      </c>
      <c r="P55" s="298">
        <v>-28307</v>
      </c>
      <c r="Q55" s="298">
        <v>-2471</v>
      </c>
      <c r="R55" s="27" t="s">
        <v>21</v>
      </c>
      <c r="S55" s="24">
        <v>-382830</v>
      </c>
      <c r="T55" s="26" t="s">
        <v>21</v>
      </c>
      <c r="U55" s="27" t="s">
        <v>21</v>
      </c>
      <c r="V55" s="28">
        <v>-382830</v>
      </c>
      <c r="W55" s="62" t="s">
        <v>21</v>
      </c>
      <c r="X55" s="24" t="s">
        <v>21</v>
      </c>
      <c r="Y55" s="22">
        <v>-382830</v>
      </c>
      <c r="Z55" s="26" t="s">
        <v>21</v>
      </c>
      <c r="AA55" s="27" t="s">
        <v>21</v>
      </c>
      <c r="AB55" s="28">
        <v>-382830</v>
      </c>
    </row>
    <row r="56" spans="1:28" ht="13.5" customHeight="1" x14ac:dyDescent="0.15">
      <c r="A56" s="19"/>
      <c r="B56" s="20"/>
      <c r="C56" s="20"/>
      <c r="D56" s="20" t="s">
        <v>73</v>
      </c>
      <c r="E56" s="20"/>
      <c r="F56" s="20"/>
      <c r="G56" s="303"/>
      <c r="H56" s="304"/>
      <c r="I56" s="302"/>
      <c r="J56" s="305"/>
      <c r="K56" s="305"/>
      <c r="L56" s="306"/>
      <c r="M56" s="23" t="s">
        <v>21</v>
      </c>
      <c r="N56" s="21" t="s">
        <v>21</v>
      </c>
      <c r="O56" s="26" t="s">
        <v>21</v>
      </c>
      <c r="P56" s="298" t="s">
        <v>21</v>
      </c>
      <c r="Q56" s="298" t="s">
        <v>21</v>
      </c>
      <c r="R56" s="27" t="s">
        <v>21</v>
      </c>
      <c r="S56" s="24" t="s">
        <v>21</v>
      </c>
      <c r="T56" s="26" t="s">
        <v>21</v>
      </c>
      <c r="U56" s="27" t="s">
        <v>21</v>
      </c>
      <c r="V56" s="28" t="s">
        <v>21</v>
      </c>
      <c r="W56" s="62" t="s">
        <v>21</v>
      </c>
      <c r="X56" s="24" t="s">
        <v>21</v>
      </c>
      <c r="Y56" s="22" t="s">
        <v>21</v>
      </c>
      <c r="Z56" s="26" t="s">
        <v>21</v>
      </c>
      <c r="AA56" s="27" t="s">
        <v>21</v>
      </c>
      <c r="AB56" s="28" t="s">
        <v>21</v>
      </c>
    </row>
    <row r="57" spans="1:28" ht="13.5" customHeight="1" x14ac:dyDescent="0.15">
      <c r="A57" s="19"/>
      <c r="B57" s="20"/>
      <c r="C57" s="20" t="s">
        <v>75</v>
      </c>
      <c r="D57" s="20"/>
      <c r="E57" s="20"/>
      <c r="F57" s="20"/>
      <c r="G57" s="9">
        <v>62567</v>
      </c>
      <c r="H57" s="21" t="s">
        <v>21</v>
      </c>
      <c r="I57" s="21" t="s">
        <v>21</v>
      </c>
      <c r="J57" s="22">
        <v>62567</v>
      </c>
      <c r="K57" s="22" t="s">
        <v>21</v>
      </c>
      <c r="L57" s="25">
        <v>62567</v>
      </c>
      <c r="M57" s="23" t="s">
        <v>21</v>
      </c>
      <c r="N57" s="21" t="s">
        <v>21</v>
      </c>
      <c r="O57" s="26">
        <v>914</v>
      </c>
      <c r="P57" s="298" t="s">
        <v>21</v>
      </c>
      <c r="Q57" s="298" t="s">
        <v>21</v>
      </c>
      <c r="R57" s="27" t="s">
        <v>21</v>
      </c>
      <c r="S57" s="24">
        <v>63481</v>
      </c>
      <c r="T57" s="26" t="s">
        <v>21</v>
      </c>
      <c r="U57" s="27" t="s">
        <v>21</v>
      </c>
      <c r="V57" s="28">
        <v>63481</v>
      </c>
      <c r="W57" s="62" t="s">
        <v>21</v>
      </c>
      <c r="X57" s="24" t="s">
        <v>21</v>
      </c>
      <c r="Y57" s="22">
        <v>63481</v>
      </c>
      <c r="Z57" s="26" t="s">
        <v>21</v>
      </c>
      <c r="AA57" s="27" t="s">
        <v>21</v>
      </c>
      <c r="AB57" s="28">
        <v>63481</v>
      </c>
    </row>
    <row r="58" spans="1:28" ht="13.5" customHeight="1" x14ac:dyDescent="0.15">
      <c r="A58" s="19"/>
      <c r="B58" s="20"/>
      <c r="C58" s="20"/>
      <c r="D58" s="20" t="s">
        <v>77</v>
      </c>
      <c r="E58" s="20"/>
      <c r="F58" s="20"/>
      <c r="G58" s="9">
        <v>62567</v>
      </c>
      <c r="H58" s="21" t="s">
        <v>21</v>
      </c>
      <c r="I58" s="21" t="s">
        <v>21</v>
      </c>
      <c r="J58" s="22">
        <v>62567</v>
      </c>
      <c r="K58" s="22" t="s">
        <v>21</v>
      </c>
      <c r="L58" s="25">
        <v>62567</v>
      </c>
      <c r="M58" s="23" t="s">
        <v>21</v>
      </c>
      <c r="N58" s="21" t="s">
        <v>21</v>
      </c>
      <c r="O58" s="26">
        <v>914</v>
      </c>
      <c r="P58" s="298" t="s">
        <v>21</v>
      </c>
      <c r="Q58" s="298" t="s">
        <v>21</v>
      </c>
      <c r="R58" s="27" t="s">
        <v>21</v>
      </c>
      <c r="S58" s="24">
        <v>63481</v>
      </c>
      <c r="T58" s="26" t="s">
        <v>21</v>
      </c>
      <c r="U58" s="27" t="s">
        <v>21</v>
      </c>
      <c r="V58" s="28">
        <v>63481</v>
      </c>
      <c r="W58" s="62" t="s">
        <v>21</v>
      </c>
      <c r="X58" s="24" t="s">
        <v>21</v>
      </c>
      <c r="Y58" s="22">
        <v>63481</v>
      </c>
      <c r="Z58" s="26" t="s">
        <v>21</v>
      </c>
      <c r="AA58" s="27" t="s">
        <v>21</v>
      </c>
      <c r="AB58" s="28">
        <v>63481</v>
      </c>
    </row>
    <row r="59" spans="1:28" ht="13.5" customHeight="1" x14ac:dyDescent="0.15">
      <c r="A59" s="19"/>
      <c r="B59" s="20"/>
      <c r="C59" s="20"/>
      <c r="D59" s="20" t="s">
        <v>52</v>
      </c>
      <c r="E59" s="20"/>
      <c r="F59" s="20"/>
      <c r="G59" s="9" t="s">
        <v>21</v>
      </c>
      <c r="H59" s="21" t="s">
        <v>21</v>
      </c>
      <c r="I59" s="21" t="s">
        <v>21</v>
      </c>
      <c r="J59" s="22" t="s">
        <v>21</v>
      </c>
      <c r="K59" s="22" t="s">
        <v>21</v>
      </c>
      <c r="L59" s="25" t="s">
        <v>21</v>
      </c>
      <c r="M59" s="23" t="s">
        <v>21</v>
      </c>
      <c r="N59" s="21" t="s">
        <v>21</v>
      </c>
      <c r="O59" s="26" t="s">
        <v>21</v>
      </c>
      <c r="P59" s="298" t="s">
        <v>21</v>
      </c>
      <c r="Q59" s="298" t="s">
        <v>21</v>
      </c>
      <c r="R59" s="27" t="s">
        <v>21</v>
      </c>
      <c r="S59" s="24" t="s">
        <v>21</v>
      </c>
      <c r="T59" s="26" t="s">
        <v>21</v>
      </c>
      <c r="U59" s="27" t="s">
        <v>21</v>
      </c>
      <c r="V59" s="28" t="s">
        <v>21</v>
      </c>
      <c r="W59" s="62" t="s">
        <v>21</v>
      </c>
      <c r="X59" s="24" t="s">
        <v>21</v>
      </c>
      <c r="Y59" s="22" t="s">
        <v>21</v>
      </c>
      <c r="Z59" s="26" t="s">
        <v>21</v>
      </c>
      <c r="AA59" s="27" t="s">
        <v>21</v>
      </c>
      <c r="AB59" s="28" t="s">
        <v>21</v>
      </c>
    </row>
    <row r="60" spans="1:28" ht="13.5" customHeight="1" x14ac:dyDescent="0.15">
      <c r="A60" s="19"/>
      <c r="B60" s="20"/>
      <c r="C60" s="20" t="s">
        <v>80</v>
      </c>
      <c r="D60" s="20"/>
      <c r="E60" s="20"/>
      <c r="F60" s="20"/>
      <c r="G60" s="9">
        <v>3335423</v>
      </c>
      <c r="H60" s="21">
        <v>3154</v>
      </c>
      <c r="I60" s="21" t="s">
        <v>21</v>
      </c>
      <c r="J60" s="22">
        <v>3338577</v>
      </c>
      <c r="K60" s="22" t="s">
        <v>21</v>
      </c>
      <c r="L60" s="25">
        <v>3338577</v>
      </c>
      <c r="M60" s="23">
        <v>23</v>
      </c>
      <c r="N60" s="21" t="s">
        <v>21</v>
      </c>
      <c r="O60" s="26">
        <v>1548</v>
      </c>
      <c r="P60" s="298" t="s">
        <v>21</v>
      </c>
      <c r="Q60" s="298">
        <v>1090</v>
      </c>
      <c r="R60" s="27" t="s">
        <v>21</v>
      </c>
      <c r="S60" s="24">
        <v>3341237</v>
      </c>
      <c r="T60" s="26" t="s">
        <v>21</v>
      </c>
      <c r="U60" s="27" t="s">
        <v>21</v>
      </c>
      <c r="V60" s="28">
        <v>3341237</v>
      </c>
      <c r="W60" s="62" t="s">
        <v>21</v>
      </c>
      <c r="X60" s="24" t="s">
        <v>21</v>
      </c>
      <c r="Y60" s="22">
        <v>3341237</v>
      </c>
      <c r="Z60" s="26" t="s">
        <v>21</v>
      </c>
      <c r="AA60" s="27" t="s">
        <v>21</v>
      </c>
      <c r="AB60" s="28">
        <v>3341237</v>
      </c>
    </row>
    <row r="61" spans="1:28" ht="13.5" customHeight="1" x14ac:dyDescent="0.15">
      <c r="A61" s="19"/>
      <c r="B61" s="20"/>
      <c r="C61" s="20"/>
      <c r="D61" s="20" t="s">
        <v>82</v>
      </c>
      <c r="E61" s="20"/>
      <c r="F61" s="20"/>
      <c r="G61" s="9">
        <v>38882</v>
      </c>
      <c r="H61" s="21" t="s">
        <v>21</v>
      </c>
      <c r="I61" s="21" t="s">
        <v>21</v>
      </c>
      <c r="J61" s="22">
        <v>38882</v>
      </c>
      <c r="K61" s="22" t="s">
        <v>21</v>
      </c>
      <c r="L61" s="25">
        <v>38882</v>
      </c>
      <c r="M61" s="23" t="s">
        <v>21</v>
      </c>
      <c r="N61" s="21" t="s">
        <v>21</v>
      </c>
      <c r="O61" s="26" t="s">
        <v>21</v>
      </c>
      <c r="P61" s="298" t="s">
        <v>21</v>
      </c>
      <c r="Q61" s="298" t="s">
        <v>21</v>
      </c>
      <c r="R61" s="27" t="s">
        <v>21</v>
      </c>
      <c r="S61" s="24">
        <v>38882</v>
      </c>
      <c r="T61" s="26" t="s">
        <v>21</v>
      </c>
      <c r="U61" s="27" t="s">
        <v>21</v>
      </c>
      <c r="V61" s="28">
        <v>38882</v>
      </c>
      <c r="W61" s="62" t="s">
        <v>21</v>
      </c>
      <c r="X61" s="24" t="s">
        <v>21</v>
      </c>
      <c r="Y61" s="22">
        <v>38882</v>
      </c>
      <c r="Z61" s="26" t="s">
        <v>21</v>
      </c>
      <c r="AA61" s="27" t="s">
        <v>21</v>
      </c>
      <c r="AB61" s="28">
        <v>38882</v>
      </c>
    </row>
    <row r="62" spans="1:28" ht="13.5" customHeight="1" x14ac:dyDescent="0.15">
      <c r="A62" s="19"/>
      <c r="B62" s="20"/>
      <c r="C62" s="20"/>
      <c r="D62" s="20"/>
      <c r="E62" s="20" t="s">
        <v>84</v>
      </c>
      <c r="F62" s="20"/>
      <c r="G62" s="9" t="s">
        <v>21</v>
      </c>
      <c r="H62" s="21" t="s">
        <v>21</v>
      </c>
      <c r="I62" s="21" t="s">
        <v>21</v>
      </c>
      <c r="J62" s="22" t="s">
        <v>21</v>
      </c>
      <c r="K62" s="22" t="s">
        <v>21</v>
      </c>
      <c r="L62" s="25" t="s">
        <v>21</v>
      </c>
      <c r="M62" s="23" t="s">
        <v>21</v>
      </c>
      <c r="N62" s="21" t="s">
        <v>21</v>
      </c>
      <c r="O62" s="26" t="s">
        <v>21</v>
      </c>
      <c r="P62" s="298" t="s">
        <v>21</v>
      </c>
      <c r="Q62" s="298" t="s">
        <v>21</v>
      </c>
      <c r="R62" s="27" t="s">
        <v>21</v>
      </c>
      <c r="S62" s="24" t="s">
        <v>21</v>
      </c>
      <c r="T62" s="26" t="s">
        <v>21</v>
      </c>
      <c r="U62" s="27" t="s">
        <v>21</v>
      </c>
      <c r="V62" s="28" t="s">
        <v>21</v>
      </c>
      <c r="W62" s="62" t="s">
        <v>21</v>
      </c>
      <c r="X62" s="24" t="s">
        <v>21</v>
      </c>
      <c r="Y62" s="22" t="s">
        <v>21</v>
      </c>
      <c r="Z62" s="26" t="s">
        <v>21</v>
      </c>
      <c r="AA62" s="27" t="s">
        <v>21</v>
      </c>
      <c r="AB62" s="28" t="s">
        <v>21</v>
      </c>
    </row>
    <row r="63" spans="1:28" ht="13.5" customHeight="1" x14ac:dyDescent="0.15">
      <c r="A63" s="19"/>
      <c r="B63" s="20"/>
      <c r="C63" s="20"/>
      <c r="D63" s="20"/>
      <c r="E63" s="20" t="s">
        <v>86</v>
      </c>
      <c r="F63" s="20"/>
      <c r="G63" s="9">
        <v>38882</v>
      </c>
      <c r="H63" s="21" t="s">
        <v>21</v>
      </c>
      <c r="I63" s="21" t="s">
        <v>21</v>
      </c>
      <c r="J63" s="22">
        <v>38882</v>
      </c>
      <c r="K63" s="22" t="s">
        <v>21</v>
      </c>
      <c r="L63" s="25">
        <v>38882</v>
      </c>
      <c r="M63" s="23" t="s">
        <v>21</v>
      </c>
      <c r="N63" s="21" t="s">
        <v>21</v>
      </c>
      <c r="O63" s="26" t="s">
        <v>21</v>
      </c>
      <c r="P63" s="298" t="s">
        <v>21</v>
      </c>
      <c r="Q63" s="298" t="s">
        <v>21</v>
      </c>
      <c r="R63" s="27" t="s">
        <v>21</v>
      </c>
      <c r="S63" s="24">
        <v>38882</v>
      </c>
      <c r="T63" s="26" t="s">
        <v>21</v>
      </c>
      <c r="U63" s="27" t="s">
        <v>21</v>
      </c>
      <c r="V63" s="28">
        <v>38882</v>
      </c>
      <c r="W63" s="62" t="s">
        <v>21</v>
      </c>
      <c r="X63" s="24" t="s">
        <v>21</v>
      </c>
      <c r="Y63" s="22">
        <v>38882</v>
      </c>
      <c r="Z63" s="26" t="s">
        <v>21</v>
      </c>
      <c r="AA63" s="27" t="s">
        <v>21</v>
      </c>
      <c r="AB63" s="28">
        <v>38882</v>
      </c>
    </row>
    <row r="64" spans="1:28" ht="13.5" customHeight="1" x14ac:dyDescent="0.15">
      <c r="A64" s="19"/>
      <c r="B64" s="20"/>
      <c r="C64" s="20"/>
      <c r="D64" s="20"/>
      <c r="E64" s="20" t="s">
        <v>52</v>
      </c>
      <c r="F64" s="20"/>
      <c r="G64" s="9" t="s">
        <v>21</v>
      </c>
      <c r="H64" s="21" t="s">
        <v>21</v>
      </c>
      <c r="I64" s="21" t="s">
        <v>21</v>
      </c>
      <c r="J64" s="22" t="s">
        <v>21</v>
      </c>
      <c r="K64" s="22" t="s">
        <v>21</v>
      </c>
      <c r="L64" s="25" t="s">
        <v>21</v>
      </c>
      <c r="M64" s="23" t="s">
        <v>21</v>
      </c>
      <c r="N64" s="21" t="s">
        <v>21</v>
      </c>
      <c r="O64" s="26" t="s">
        <v>21</v>
      </c>
      <c r="P64" s="298" t="s">
        <v>21</v>
      </c>
      <c r="Q64" s="298" t="s">
        <v>21</v>
      </c>
      <c r="R64" s="27" t="s">
        <v>21</v>
      </c>
      <c r="S64" s="24" t="s">
        <v>21</v>
      </c>
      <c r="T64" s="26" t="s">
        <v>21</v>
      </c>
      <c r="U64" s="27" t="s">
        <v>21</v>
      </c>
      <c r="V64" s="28" t="s">
        <v>21</v>
      </c>
      <c r="W64" s="62" t="s">
        <v>21</v>
      </c>
      <c r="X64" s="24" t="s">
        <v>21</v>
      </c>
      <c r="Y64" s="22" t="s">
        <v>21</v>
      </c>
      <c r="Z64" s="26" t="s">
        <v>21</v>
      </c>
      <c r="AA64" s="27" t="s">
        <v>21</v>
      </c>
      <c r="AB64" s="28" t="s">
        <v>21</v>
      </c>
    </row>
    <row r="65" spans="1:28" ht="13.5" customHeight="1" x14ac:dyDescent="0.15">
      <c r="A65" s="19"/>
      <c r="B65" s="20"/>
      <c r="C65" s="20"/>
      <c r="D65" s="20" t="s">
        <v>89</v>
      </c>
      <c r="E65" s="20"/>
      <c r="F65" s="20"/>
      <c r="G65" s="9" t="s">
        <v>21</v>
      </c>
      <c r="H65" s="21" t="s">
        <v>21</v>
      </c>
      <c r="I65" s="21" t="s">
        <v>21</v>
      </c>
      <c r="J65" s="22" t="s">
        <v>21</v>
      </c>
      <c r="K65" s="22" t="s">
        <v>21</v>
      </c>
      <c r="L65" s="25" t="s">
        <v>21</v>
      </c>
      <c r="M65" s="23" t="s">
        <v>21</v>
      </c>
      <c r="N65" s="21" t="s">
        <v>21</v>
      </c>
      <c r="O65" s="26" t="s">
        <v>21</v>
      </c>
      <c r="P65" s="298" t="s">
        <v>21</v>
      </c>
      <c r="Q65" s="298" t="s">
        <v>21</v>
      </c>
      <c r="R65" s="27" t="s">
        <v>21</v>
      </c>
      <c r="S65" s="24" t="s">
        <v>21</v>
      </c>
      <c r="T65" s="26" t="s">
        <v>21</v>
      </c>
      <c r="U65" s="27" t="s">
        <v>21</v>
      </c>
      <c r="V65" s="28" t="s">
        <v>21</v>
      </c>
      <c r="W65" s="301"/>
      <c r="X65" s="302"/>
      <c r="Y65" s="22" t="s">
        <v>21</v>
      </c>
      <c r="Z65" s="26" t="s">
        <v>21</v>
      </c>
      <c r="AA65" s="27" t="s">
        <v>21</v>
      </c>
      <c r="AB65" s="28" t="s">
        <v>21</v>
      </c>
    </row>
    <row r="66" spans="1:28" ht="13.5" customHeight="1" x14ac:dyDescent="0.15">
      <c r="A66" s="19"/>
      <c r="B66" s="20"/>
      <c r="C66" s="20"/>
      <c r="D66" s="20" t="s">
        <v>91</v>
      </c>
      <c r="E66" s="20"/>
      <c r="F66" s="20"/>
      <c r="G66" s="9">
        <v>14448</v>
      </c>
      <c r="H66" s="21">
        <v>154</v>
      </c>
      <c r="I66" s="21" t="s">
        <v>21</v>
      </c>
      <c r="J66" s="22">
        <v>14601</v>
      </c>
      <c r="K66" s="22" t="s">
        <v>21</v>
      </c>
      <c r="L66" s="25">
        <v>14601</v>
      </c>
      <c r="M66" s="23">
        <v>23</v>
      </c>
      <c r="N66" s="21" t="s">
        <v>21</v>
      </c>
      <c r="O66" s="26">
        <v>1548</v>
      </c>
      <c r="P66" s="298" t="s">
        <v>21</v>
      </c>
      <c r="Q66" s="298">
        <v>34</v>
      </c>
      <c r="R66" s="27" t="s">
        <v>21</v>
      </c>
      <c r="S66" s="24">
        <v>16205</v>
      </c>
      <c r="T66" s="26" t="s">
        <v>21</v>
      </c>
      <c r="U66" s="27" t="s">
        <v>21</v>
      </c>
      <c r="V66" s="28">
        <v>16205</v>
      </c>
      <c r="W66" s="62" t="s">
        <v>21</v>
      </c>
      <c r="X66" s="24" t="s">
        <v>21</v>
      </c>
      <c r="Y66" s="22">
        <v>16205</v>
      </c>
      <c r="Z66" s="26" t="s">
        <v>21</v>
      </c>
      <c r="AA66" s="27" t="s">
        <v>21</v>
      </c>
      <c r="AB66" s="28">
        <v>16205</v>
      </c>
    </row>
    <row r="67" spans="1:28" ht="13.5" customHeight="1" x14ac:dyDescent="0.15">
      <c r="A67" s="19"/>
      <c r="B67" s="20"/>
      <c r="C67" s="20"/>
      <c r="D67" s="20" t="s">
        <v>93</v>
      </c>
      <c r="E67" s="20"/>
      <c r="F67" s="20"/>
      <c r="G67" s="9" t="s">
        <v>21</v>
      </c>
      <c r="H67" s="21" t="s">
        <v>21</v>
      </c>
      <c r="I67" s="21" t="s">
        <v>21</v>
      </c>
      <c r="J67" s="22" t="s">
        <v>21</v>
      </c>
      <c r="K67" s="22" t="s">
        <v>21</v>
      </c>
      <c r="L67" s="25" t="s">
        <v>21</v>
      </c>
      <c r="M67" s="23" t="s">
        <v>21</v>
      </c>
      <c r="N67" s="21" t="s">
        <v>21</v>
      </c>
      <c r="O67" s="26" t="s">
        <v>21</v>
      </c>
      <c r="P67" s="298" t="s">
        <v>21</v>
      </c>
      <c r="Q67" s="298" t="s">
        <v>21</v>
      </c>
      <c r="R67" s="27" t="s">
        <v>21</v>
      </c>
      <c r="S67" s="24" t="s">
        <v>21</v>
      </c>
      <c r="T67" s="26" t="s">
        <v>21</v>
      </c>
      <c r="U67" s="27" t="s">
        <v>21</v>
      </c>
      <c r="V67" s="28" t="s">
        <v>21</v>
      </c>
      <c r="W67" s="62" t="s">
        <v>21</v>
      </c>
      <c r="X67" s="24" t="s">
        <v>21</v>
      </c>
      <c r="Y67" s="22" t="s">
        <v>21</v>
      </c>
      <c r="Z67" s="26" t="s">
        <v>21</v>
      </c>
      <c r="AA67" s="27" t="s">
        <v>21</v>
      </c>
      <c r="AB67" s="28" t="s">
        <v>21</v>
      </c>
    </row>
    <row r="68" spans="1:28" ht="13.5" customHeight="1" x14ac:dyDescent="0.15">
      <c r="A68" s="19"/>
      <c r="B68" s="20"/>
      <c r="C68" s="20"/>
      <c r="D68" s="20" t="s">
        <v>95</v>
      </c>
      <c r="E68" s="20"/>
      <c r="F68" s="20"/>
      <c r="G68" s="9">
        <v>3282094</v>
      </c>
      <c r="H68" s="21">
        <v>3000</v>
      </c>
      <c r="I68" s="21" t="s">
        <v>21</v>
      </c>
      <c r="J68" s="22">
        <v>3285094</v>
      </c>
      <c r="K68" s="22" t="s">
        <v>21</v>
      </c>
      <c r="L68" s="25">
        <v>3285094</v>
      </c>
      <c r="M68" s="23" t="s">
        <v>21</v>
      </c>
      <c r="N68" s="21" t="s">
        <v>21</v>
      </c>
      <c r="O68" s="26" t="s">
        <v>21</v>
      </c>
      <c r="P68" s="298" t="s">
        <v>21</v>
      </c>
      <c r="Q68" s="298">
        <v>1056</v>
      </c>
      <c r="R68" s="27" t="s">
        <v>21</v>
      </c>
      <c r="S68" s="24">
        <v>3286150</v>
      </c>
      <c r="T68" s="26" t="s">
        <v>21</v>
      </c>
      <c r="U68" s="27" t="s">
        <v>21</v>
      </c>
      <c r="V68" s="28">
        <v>3286150</v>
      </c>
      <c r="W68" s="62" t="s">
        <v>21</v>
      </c>
      <c r="X68" s="24" t="s">
        <v>21</v>
      </c>
      <c r="Y68" s="22">
        <v>3286150</v>
      </c>
      <c r="Z68" s="26" t="s">
        <v>21</v>
      </c>
      <c r="AA68" s="27" t="s">
        <v>21</v>
      </c>
      <c r="AB68" s="28">
        <v>3286150</v>
      </c>
    </row>
    <row r="69" spans="1:28" ht="13.5" customHeight="1" x14ac:dyDescent="0.15">
      <c r="A69" s="19"/>
      <c r="B69" s="20"/>
      <c r="C69" s="20"/>
      <c r="D69" s="20" t="s">
        <v>97</v>
      </c>
      <c r="E69" s="20" t="s">
        <v>98</v>
      </c>
      <c r="F69" s="20"/>
      <c r="G69" s="9">
        <v>1459189</v>
      </c>
      <c r="H69" s="21" t="s">
        <v>21</v>
      </c>
      <c r="I69" s="21" t="s">
        <v>21</v>
      </c>
      <c r="J69" s="22">
        <v>1459189</v>
      </c>
      <c r="K69" s="22" t="s">
        <v>21</v>
      </c>
      <c r="L69" s="25">
        <v>1459189</v>
      </c>
      <c r="M69" s="23" t="s">
        <v>21</v>
      </c>
      <c r="N69" s="21" t="s">
        <v>21</v>
      </c>
      <c r="O69" s="26" t="s">
        <v>21</v>
      </c>
      <c r="P69" s="298" t="s">
        <v>21</v>
      </c>
      <c r="Q69" s="298" t="s">
        <v>21</v>
      </c>
      <c r="R69" s="27" t="s">
        <v>21</v>
      </c>
      <c r="S69" s="24">
        <v>1459189</v>
      </c>
      <c r="T69" s="26" t="s">
        <v>21</v>
      </c>
      <c r="U69" s="27" t="s">
        <v>21</v>
      </c>
      <c r="V69" s="28">
        <v>1459189</v>
      </c>
      <c r="W69" s="62" t="s">
        <v>21</v>
      </c>
      <c r="X69" s="24" t="s">
        <v>21</v>
      </c>
      <c r="Y69" s="22">
        <v>1459189</v>
      </c>
      <c r="Z69" s="26" t="s">
        <v>21</v>
      </c>
      <c r="AA69" s="27" t="s">
        <v>21</v>
      </c>
      <c r="AB69" s="28">
        <v>1459189</v>
      </c>
    </row>
    <row r="70" spans="1:28" ht="13.5" customHeight="1" x14ac:dyDescent="0.15">
      <c r="A70" s="19"/>
      <c r="B70" s="20"/>
      <c r="C70" s="20"/>
      <c r="D70" s="20"/>
      <c r="E70" s="20" t="s">
        <v>52</v>
      </c>
      <c r="F70" s="20"/>
      <c r="G70" s="9">
        <v>1822905</v>
      </c>
      <c r="H70" s="21">
        <v>3000</v>
      </c>
      <c r="I70" s="21" t="s">
        <v>21</v>
      </c>
      <c r="J70" s="22">
        <v>1825905</v>
      </c>
      <c r="K70" s="22" t="s">
        <v>21</v>
      </c>
      <c r="L70" s="25">
        <v>1825905</v>
      </c>
      <c r="M70" s="23" t="s">
        <v>21</v>
      </c>
      <c r="N70" s="21" t="s">
        <v>21</v>
      </c>
      <c r="O70" s="26" t="s">
        <v>21</v>
      </c>
      <c r="P70" s="298" t="s">
        <v>21</v>
      </c>
      <c r="Q70" s="298">
        <v>1056</v>
      </c>
      <c r="R70" s="27" t="s">
        <v>21</v>
      </c>
      <c r="S70" s="24">
        <v>1826961</v>
      </c>
      <c r="T70" s="26" t="s">
        <v>21</v>
      </c>
      <c r="U70" s="27" t="s">
        <v>21</v>
      </c>
      <c r="V70" s="28">
        <v>1826961</v>
      </c>
      <c r="W70" s="62" t="s">
        <v>21</v>
      </c>
      <c r="X70" s="24" t="s">
        <v>21</v>
      </c>
      <c r="Y70" s="22">
        <v>1826961</v>
      </c>
      <c r="Z70" s="26" t="s">
        <v>21</v>
      </c>
      <c r="AA70" s="27" t="s">
        <v>21</v>
      </c>
      <c r="AB70" s="28">
        <v>1826961</v>
      </c>
    </row>
    <row r="71" spans="1:28" ht="13.5" customHeight="1" x14ac:dyDescent="0.15">
      <c r="A71" s="19"/>
      <c r="B71" s="20"/>
      <c r="C71" s="20"/>
      <c r="D71" s="20" t="s">
        <v>52</v>
      </c>
      <c r="E71" s="20"/>
      <c r="F71" s="20"/>
      <c r="G71" s="9" t="s">
        <v>21</v>
      </c>
      <c r="H71" s="21" t="s">
        <v>21</v>
      </c>
      <c r="I71" s="21" t="s">
        <v>21</v>
      </c>
      <c r="J71" s="22" t="s">
        <v>21</v>
      </c>
      <c r="K71" s="22" t="s">
        <v>21</v>
      </c>
      <c r="L71" s="25" t="s">
        <v>21</v>
      </c>
      <c r="M71" s="23" t="s">
        <v>21</v>
      </c>
      <c r="N71" s="21" t="s">
        <v>21</v>
      </c>
      <c r="O71" s="26" t="s">
        <v>21</v>
      </c>
      <c r="P71" s="298" t="s">
        <v>21</v>
      </c>
      <c r="Q71" s="298" t="s">
        <v>21</v>
      </c>
      <c r="R71" s="27" t="s">
        <v>21</v>
      </c>
      <c r="S71" s="24" t="s">
        <v>21</v>
      </c>
      <c r="T71" s="26" t="s">
        <v>21</v>
      </c>
      <c r="U71" s="27" t="s">
        <v>21</v>
      </c>
      <c r="V71" s="28" t="s">
        <v>21</v>
      </c>
      <c r="W71" s="62" t="s">
        <v>21</v>
      </c>
      <c r="X71" s="24" t="s">
        <v>21</v>
      </c>
      <c r="Y71" s="22" t="s">
        <v>21</v>
      </c>
      <c r="Z71" s="26" t="s">
        <v>21</v>
      </c>
      <c r="AA71" s="27" t="s">
        <v>21</v>
      </c>
      <c r="AB71" s="28" t="s">
        <v>21</v>
      </c>
    </row>
    <row r="72" spans="1:28" ht="13.5" customHeight="1" x14ac:dyDescent="0.15">
      <c r="A72" s="19"/>
      <c r="B72" s="20"/>
      <c r="C72" s="20"/>
      <c r="D72" s="20" t="s">
        <v>102</v>
      </c>
      <c r="E72" s="20"/>
      <c r="F72" s="20"/>
      <c r="G72" s="9" t="s">
        <v>21</v>
      </c>
      <c r="H72" s="21" t="s">
        <v>21</v>
      </c>
      <c r="I72" s="21" t="s">
        <v>21</v>
      </c>
      <c r="J72" s="22" t="s">
        <v>21</v>
      </c>
      <c r="K72" s="22" t="s">
        <v>21</v>
      </c>
      <c r="L72" s="25" t="s">
        <v>21</v>
      </c>
      <c r="M72" s="23" t="s">
        <v>21</v>
      </c>
      <c r="N72" s="21" t="s">
        <v>21</v>
      </c>
      <c r="O72" s="26" t="s">
        <v>21</v>
      </c>
      <c r="P72" s="298" t="s">
        <v>21</v>
      </c>
      <c r="Q72" s="298" t="s">
        <v>21</v>
      </c>
      <c r="R72" s="27" t="s">
        <v>21</v>
      </c>
      <c r="S72" s="24" t="s">
        <v>21</v>
      </c>
      <c r="T72" s="26" t="s">
        <v>21</v>
      </c>
      <c r="U72" s="27" t="s">
        <v>21</v>
      </c>
      <c r="V72" s="28" t="s">
        <v>21</v>
      </c>
      <c r="W72" s="62" t="s">
        <v>21</v>
      </c>
      <c r="X72" s="24" t="s">
        <v>21</v>
      </c>
      <c r="Y72" s="22" t="s">
        <v>21</v>
      </c>
      <c r="Z72" s="26" t="s">
        <v>21</v>
      </c>
      <c r="AA72" s="27" t="s">
        <v>21</v>
      </c>
      <c r="AB72" s="28" t="s">
        <v>21</v>
      </c>
    </row>
    <row r="73" spans="1:28" ht="13.5" customHeight="1" x14ac:dyDescent="0.15">
      <c r="A73" s="19"/>
      <c r="B73" s="20" t="s">
        <v>104</v>
      </c>
      <c r="C73" s="20"/>
      <c r="D73" s="20"/>
      <c r="E73" s="20"/>
      <c r="F73" s="30"/>
      <c r="G73" s="24">
        <v>2677844</v>
      </c>
      <c r="H73" s="21">
        <v>4014</v>
      </c>
      <c r="I73" s="21">
        <v>-18129</v>
      </c>
      <c r="J73" s="22">
        <v>2663729</v>
      </c>
      <c r="K73" s="22">
        <v>0</v>
      </c>
      <c r="L73" s="25">
        <v>2663729</v>
      </c>
      <c r="M73" s="23">
        <v>-42814</v>
      </c>
      <c r="N73" s="21">
        <v>-15776</v>
      </c>
      <c r="O73" s="26">
        <v>183923</v>
      </c>
      <c r="P73" s="298">
        <v>-7676</v>
      </c>
      <c r="Q73" s="298">
        <v>-77820</v>
      </c>
      <c r="R73" s="27">
        <v>-19514</v>
      </c>
      <c r="S73" s="24">
        <v>2684053</v>
      </c>
      <c r="T73" s="26" t="s">
        <v>21</v>
      </c>
      <c r="U73" s="27">
        <v>0</v>
      </c>
      <c r="V73" s="28">
        <v>2684053</v>
      </c>
      <c r="W73" s="62" t="s">
        <v>21</v>
      </c>
      <c r="X73" s="24" t="s">
        <v>21</v>
      </c>
      <c r="Y73" s="22">
        <v>2684053</v>
      </c>
      <c r="Z73" s="26" t="s">
        <v>21</v>
      </c>
      <c r="AA73" s="27" t="s">
        <v>21</v>
      </c>
      <c r="AB73" s="28">
        <v>2684053</v>
      </c>
    </row>
    <row r="74" spans="1:28" ht="13.5" customHeight="1" x14ac:dyDescent="0.15">
      <c r="A74" s="19"/>
      <c r="B74" s="20"/>
      <c r="C74" s="20" t="s">
        <v>106</v>
      </c>
      <c r="D74" s="20"/>
      <c r="E74" s="20"/>
      <c r="F74" s="20"/>
      <c r="G74" s="9">
        <v>384340</v>
      </c>
      <c r="H74" s="21">
        <v>4014</v>
      </c>
      <c r="I74" s="21">
        <v>-18129</v>
      </c>
      <c r="J74" s="22">
        <v>370226</v>
      </c>
      <c r="K74" s="22">
        <v>0</v>
      </c>
      <c r="L74" s="25">
        <v>370226</v>
      </c>
      <c r="M74" s="23">
        <v>-50333</v>
      </c>
      <c r="N74" s="21">
        <v>-15783</v>
      </c>
      <c r="O74" s="26">
        <v>-14728</v>
      </c>
      <c r="P74" s="298">
        <v>-7676</v>
      </c>
      <c r="Q74" s="298">
        <v>-77935</v>
      </c>
      <c r="R74" s="27">
        <v>-19514</v>
      </c>
      <c r="S74" s="24">
        <v>184258</v>
      </c>
      <c r="T74" s="26" t="s">
        <v>616</v>
      </c>
      <c r="U74" s="27">
        <v>0</v>
      </c>
      <c r="V74" s="28">
        <v>184258</v>
      </c>
      <c r="W74" s="62" t="s">
        <v>21</v>
      </c>
      <c r="X74" s="24" t="s">
        <v>21</v>
      </c>
      <c r="Y74" s="22">
        <v>184258</v>
      </c>
      <c r="Z74" s="26" t="s">
        <v>21</v>
      </c>
      <c r="AA74" s="27" t="s">
        <v>21</v>
      </c>
      <c r="AB74" s="28">
        <v>184258</v>
      </c>
    </row>
    <row r="75" spans="1:28" ht="13.5" customHeight="1" x14ac:dyDescent="0.15">
      <c r="A75" s="19"/>
      <c r="B75" s="20"/>
      <c r="C75" s="20" t="s">
        <v>108</v>
      </c>
      <c r="D75" s="20"/>
      <c r="E75" s="20"/>
      <c r="F75" s="20"/>
      <c r="G75" s="9">
        <v>66488</v>
      </c>
      <c r="H75" s="21">
        <v>0</v>
      </c>
      <c r="I75" s="21" t="s">
        <v>21</v>
      </c>
      <c r="J75" s="22">
        <v>66488</v>
      </c>
      <c r="K75" s="22" t="s">
        <v>21</v>
      </c>
      <c r="L75" s="25">
        <v>66488</v>
      </c>
      <c r="M75" s="23">
        <v>7518</v>
      </c>
      <c r="N75" s="21">
        <v>7</v>
      </c>
      <c r="O75" s="26">
        <v>3115</v>
      </c>
      <c r="P75" s="298" t="s">
        <v>21</v>
      </c>
      <c r="Q75" s="298">
        <v>115</v>
      </c>
      <c r="R75" s="27" t="s">
        <v>21</v>
      </c>
      <c r="S75" s="24">
        <v>77242</v>
      </c>
      <c r="T75" s="26" t="s">
        <v>21</v>
      </c>
      <c r="U75" s="27" t="s">
        <v>21</v>
      </c>
      <c r="V75" s="28">
        <v>77242</v>
      </c>
      <c r="W75" s="62" t="s">
        <v>21</v>
      </c>
      <c r="X75" s="24" t="s">
        <v>21</v>
      </c>
      <c r="Y75" s="22">
        <v>77242</v>
      </c>
      <c r="Z75" s="26" t="s">
        <v>21</v>
      </c>
      <c r="AA75" s="27" t="s">
        <v>21</v>
      </c>
      <c r="AB75" s="28">
        <v>77242</v>
      </c>
    </row>
    <row r="76" spans="1:28" ht="13.5" customHeight="1" x14ac:dyDescent="0.15">
      <c r="A76" s="19"/>
      <c r="B76" s="20"/>
      <c r="C76" s="20" t="s">
        <v>109</v>
      </c>
      <c r="D76" s="20"/>
      <c r="E76" s="20"/>
      <c r="F76" s="20"/>
      <c r="G76" s="9" t="s">
        <v>21</v>
      </c>
      <c r="H76" s="21" t="s">
        <v>21</v>
      </c>
      <c r="I76" s="21" t="s">
        <v>21</v>
      </c>
      <c r="J76" s="22" t="s">
        <v>21</v>
      </c>
      <c r="K76" s="22" t="s">
        <v>21</v>
      </c>
      <c r="L76" s="25" t="s">
        <v>21</v>
      </c>
      <c r="M76" s="23" t="s">
        <v>21</v>
      </c>
      <c r="N76" s="21" t="s">
        <v>21</v>
      </c>
      <c r="O76" s="26" t="s">
        <v>21</v>
      </c>
      <c r="P76" s="298" t="s">
        <v>21</v>
      </c>
      <c r="Q76" s="298" t="s">
        <v>21</v>
      </c>
      <c r="R76" s="27" t="s">
        <v>21</v>
      </c>
      <c r="S76" s="24" t="s">
        <v>21</v>
      </c>
      <c r="T76" s="26" t="s">
        <v>21</v>
      </c>
      <c r="U76" s="27" t="s">
        <v>21</v>
      </c>
      <c r="V76" s="28" t="s">
        <v>21</v>
      </c>
      <c r="W76" s="62" t="s">
        <v>21</v>
      </c>
      <c r="X76" s="24" t="s">
        <v>21</v>
      </c>
      <c r="Y76" s="22" t="s">
        <v>21</v>
      </c>
      <c r="Z76" s="26" t="s">
        <v>21</v>
      </c>
      <c r="AA76" s="27" t="s">
        <v>21</v>
      </c>
      <c r="AB76" s="28" t="s">
        <v>21</v>
      </c>
    </row>
    <row r="77" spans="1:28" ht="13.5" customHeight="1" x14ac:dyDescent="0.15">
      <c r="A77" s="19"/>
      <c r="B77" s="20"/>
      <c r="C77" s="20" t="s">
        <v>95</v>
      </c>
      <c r="D77" s="20"/>
      <c r="E77" s="20"/>
      <c r="F77" s="20"/>
      <c r="G77" s="9">
        <v>2227618</v>
      </c>
      <c r="H77" s="21" t="s">
        <v>21</v>
      </c>
      <c r="I77" s="21" t="s">
        <v>21</v>
      </c>
      <c r="J77" s="22">
        <v>2227618</v>
      </c>
      <c r="K77" s="22" t="s">
        <v>21</v>
      </c>
      <c r="L77" s="25">
        <v>2227618</v>
      </c>
      <c r="M77" s="23" t="s">
        <v>21</v>
      </c>
      <c r="N77" s="21" t="s">
        <v>21</v>
      </c>
      <c r="O77" s="26">
        <v>195537</v>
      </c>
      <c r="P77" s="298" t="s">
        <v>21</v>
      </c>
      <c r="Q77" s="298" t="s">
        <v>21</v>
      </c>
      <c r="R77" s="27" t="s">
        <v>21</v>
      </c>
      <c r="S77" s="24">
        <v>2423155</v>
      </c>
      <c r="T77" s="26" t="s">
        <v>21</v>
      </c>
      <c r="U77" s="27" t="s">
        <v>21</v>
      </c>
      <c r="V77" s="28">
        <v>2423155</v>
      </c>
      <c r="W77" s="62" t="s">
        <v>21</v>
      </c>
      <c r="X77" s="24" t="s">
        <v>21</v>
      </c>
      <c r="Y77" s="22">
        <v>2423155</v>
      </c>
      <c r="Z77" s="26" t="s">
        <v>21</v>
      </c>
      <c r="AA77" s="27" t="s">
        <v>21</v>
      </c>
      <c r="AB77" s="28">
        <v>2423155</v>
      </c>
    </row>
    <row r="78" spans="1:28" ht="13.5" customHeight="1" x14ac:dyDescent="0.15">
      <c r="A78" s="19"/>
      <c r="B78" s="20"/>
      <c r="C78" s="20"/>
      <c r="D78" s="20" t="s">
        <v>112</v>
      </c>
      <c r="E78" s="20"/>
      <c r="F78" s="20"/>
      <c r="G78" s="9">
        <v>2227618</v>
      </c>
      <c r="H78" s="21" t="s">
        <v>21</v>
      </c>
      <c r="I78" s="21" t="s">
        <v>21</v>
      </c>
      <c r="J78" s="22">
        <v>2227618</v>
      </c>
      <c r="K78" s="22" t="s">
        <v>21</v>
      </c>
      <c r="L78" s="25">
        <v>2227618</v>
      </c>
      <c r="M78" s="23" t="s">
        <v>21</v>
      </c>
      <c r="N78" s="21" t="s">
        <v>21</v>
      </c>
      <c r="O78" s="26">
        <v>195537</v>
      </c>
      <c r="P78" s="298" t="s">
        <v>21</v>
      </c>
      <c r="Q78" s="298" t="s">
        <v>21</v>
      </c>
      <c r="R78" s="27" t="s">
        <v>21</v>
      </c>
      <c r="S78" s="24">
        <v>2423155</v>
      </c>
      <c r="T78" s="26" t="s">
        <v>21</v>
      </c>
      <c r="U78" s="27" t="s">
        <v>21</v>
      </c>
      <c r="V78" s="28">
        <v>2423155</v>
      </c>
      <c r="W78" s="62" t="s">
        <v>21</v>
      </c>
      <c r="X78" s="24" t="s">
        <v>21</v>
      </c>
      <c r="Y78" s="22">
        <v>2423155</v>
      </c>
      <c r="Z78" s="26" t="s">
        <v>21</v>
      </c>
      <c r="AA78" s="27" t="s">
        <v>21</v>
      </c>
      <c r="AB78" s="28">
        <v>2423155</v>
      </c>
    </row>
    <row r="79" spans="1:28" ht="13.5" customHeight="1" x14ac:dyDescent="0.15">
      <c r="A79" s="19"/>
      <c r="B79" s="20"/>
      <c r="C79" s="20"/>
      <c r="D79" s="20" t="s">
        <v>98</v>
      </c>
      <c r="E79" s="20"/>
      <c r="F79" s="20"/>
      <c r="G79" s="9" t="s">
        <v>21</v>
      </c>
      <c r="H79" s="21" t="s">
        <v>21</v>
      </c>
      <c r="I79" s="21" t="s">
        <v>21</v>
      </c>
      <c r="J79" s="22" t="s">
        <v>21</v>
      </c>
      <c r="K79" s="22" t="s">
        <v>21</v>
      </c>
      <c r="L79" s="25" t="s">
        <v>21</v>
      </c>
      <c r="M79" s="23" t="s">
        <v>21</v>
      </c>
      <c r="N79" s="21" t="s">
        <v>21</v>
      </c>
      <c r="O79" s="26" t="s">
        <v>21</v>
      </c>
      <c r="P79" s="298" t="s">
        <v>21</v>
      </c>
      <c r="Q79" s="298" t="s">
        <v>21</v>
      </c>
      <c r="R79" s="27" t="s">
        <v>21</v>
      </c>
      <c r="S79" s="24" t="s">
        <v>21</v>
      </c>
      <c r="T79" s="26" t="s">
        <v>21</v>
      </c>
      <c r="U79" s="27" t="s">
        <v>21</v>
      </c>
      <c r="V79" s="28" t="s">
        <v>21</v>
      </c>
      <c r="W79" s="62" t="s">
        <v>21</v>
      </c>
      <c r="X79" s="24" t="s">
        <v>21</v>
      </c>
      <c r="Y79" s="22" t="s">
        <v>21</v>
      </c>
      <c r="Z79" s="26" t="s">
        <v>21</v>
      </c>
      <c r="AA79" s="27" t="s">
        <v>21</v>
      </c>
      <c r="AB79" s="28" t="s">
        <v>21</v>
      </c>
    </row>
    <row r="80" spans="1:28" ht="13.5" customHeight="1" x14ac:dyDescent="0.15">
      <c r="A80" s="19"/>
      <c r="B80" s="20"/>
      <c r="C80" s="20" t="s">
        <v>115</v>
      </c>
      <c r="D80" s="20"/>
      <c r="E80" s="20"/>
      <c r="F80" s="20"/>
      <c r="G80" s="9" t="s">
        <v>21</v>
      </c>
      <c r="H80" s="21" t="s">
        <v>21</v>
      </c>
      <c r="I80" s="21" t="s">
        <v>21</v>
      </c>
      <c r="J80" s="22" t="s">
        <v>21</v>
      </c>
      <c r="K80" s="22" t="s">
        <v>21</v>
      </c>
      <c r="L80" s="25" t="s">
        <v>21</v>
      </c>
      <c r="M80" s="23" t="s">
        <v>21</v>
      </c>
      <c r="N80" s="21" t="s">
        <v>21</v>
      </c>
      <c r="O80" s="26" t="s">
        <v>21</v>
      </c>
      <c r="P80" s="298" t="s">
        <v>21</v>
      </c>
      <c r="Q80" s="298" t="s">
        <v>21</v>
      </c>
      <c r="R80" s="27" t="s">
        <v>21</v>
      </c>
      <c r="S80" s="24" t="s">
        <v>21</v>
      </c>
      <c r="T80" s="26" t="s">
        <v>21</v>
      </c>
      <c r="U80" s="27" t="s">
        <v>21</v>
      </c>
      <c r="V80" s="28" t="s">
        <v>21</v>
      </c>
      <c r="W80" s="62" t="s">
        <v>21</v>
      </c>
      <c r="X80" s="24" t="s">
        <v>21</v>
      </c>
      <c r="Y80" s="22" t="s">
        <v>21</v>
      </c>
      <c r="Z80" s="26" t="s">
        <v>21</v>
      </c>
      <c r="AA80" s="27" t="s">
        <v>21</v>
      </c>
      <c r="AB80" s="28" t="s">
        <v>21</v>
      </c>
    </row>
    <row r="81" spans="1:28" ht="13.5" customHeight="1" x14ac:dyDescent="0.15">
      <c r="A81" s="19"/>
      <c r="B81" s="20"/>
      <c r="C81" s="20" t="s">
        <v>52</v>
      </c>
      <c r="D81" s="20"/>
      <c r="E81" s="20"/>
      <c r="F81" s="20"/>
      <c r="G81" s="9" t="s">
        <v>21</v>
      </c>
      <c r="H81" s="21" t="s">
        <v>21</v>
      </c>
      <c r="I81" s="21" t="s">
        <v>21</v>
      </c>
      <c r="J81" s="22" t="s">
        <v>21</v>
      </c>
      <c r="K81" s="22" t="s">
        <v>21</v>
      </c>
      <c r="L81" s="25" t="s">
        <v>21</v>
      </c>
      <c r="M81" s="23" t="s">
        <v>21</v>
      </c>
      <c r="N81" s="21" t="s">
        <v>21</v>
      </c>
      <c r="O81" s="26" t="s">
        <v>21</v>
      </c>
      <c r="P81" s="298" t="s">
        <v>21</v>
      </c>
      <c r="Q81" s="298" t="s">
        <v>21</v>
      </c>
      <c r="R81" s="27" t="s">
        <v>21</v>
      </c>
      <c r="S81" s="24" t="s">
        <v>21</v>
      </c>
      <c r="T81" s="26" t="s">
        <v>21</v>
      </c>
      <c r="U81" s="27" t="s">
        <v>21</v>
      </c>
      <c r="V81" s="28" t="s">
        <v>21</v>
      </c>
      <c r="W81" s="62" t="s">
        <v>21</v>
      </c>
      <c r="X81" s="24" t="s">
        <v>21</v>
      </c>
      <c r="Y81" s="22" t="s">
        <v>21</v>
      </c>
      <c r="Z81" s="26" t="s">
        <v>21</v>
      </c>
      <c r="AA81" s="27" t="s">
        <v>21</v>
      </c>
      <c r="AB81" s="28" t="s">
        <v>21</v>
      </c>
    </row>
    <row r="82" spans="1:28" ht="13.5" customHeight="1" x14ac:dyDescent="0.15">
      <c r="A82" s="33"/>
      <c r="B82" s="34"/>
      <c r="C82" s="34" t="s">
        <v>102</v>
      </c>
      <c r="D82" s="34"/>
      <c r="E82" s="34"/>
      <c r="F82" s="34"/>
      <c r="G82" s="9">
        <v>-602</v>
      </c>
      <c r="H82" s="21" t="s">
        <v>21</v>
      </c>
      <c r="I82" s="21" t="s">
        <v>21</v>
      </c>
      <c r="J82" s="22">
        <v>-602</v>
      </c>
      <c r="K82" s="22" t="s">
        <v>21</v>
      </c>
      <c r="L82" s="25">
        <v>-602</v>
      </c>
      <c r="M82" s="23" t="s">
        <v>21</v>
      </c>
      <c r="N82" s="21" t="s">
        <v>21</v>
      </c>
      <c r="O82" s="26" t="s">
        <v>21</v>
      </c>
      <c r="P82" s="298" t="s">
        <v>21</v>
      </c>
      <c r="Q82" s="298" t="s">
        <v>21</v>
      </c>
      <c r="R82" s="27" t="s">
        <v>21</v>
      </c>
      <c r="S82" s="24">
        <v>-602</v>
      </c>
      <c r="T82" s="26" t="s">
        <v>21</v>
      </c>
      <c r="U82" s="27" t="s">
        <v>21</v>
      </c>
      <c r="V82" s="28">
        <v>-602</v>
      </c>
      <c r="W82" s="62" t="s">
        <v>21</v>
      </c>
      <c r="X82" s="24" t="s">
        <v>21</v>
      </c>
      <c r="Y82" s="22">
        <v>-602</v>
      </c>
      <c r="Z82" s="26" t="s">
        <v>21</v>
      </c>
      <c r="AA82" s="27" t="s">
        <v>21</v>
      </c>
      <c r="AB82" s="28">
        <v>-602</v>
      </c>
    </row>
    <row r="83" spans="1:28" ht="13.5" customHeight="1" x14ac:dyDescent="0.15">
      <c r="A83" s="35"/>
      <c r="B83" s="36" t="s">
        <v>118</v>
      </c>
      <c r="C83" s="36"/>
      <c r="D83" s="36"/>
      <c r="E83" s="36"/>
      <c r="F83" s="36"/>
      <c r="G83" s="317"/>
      <c r="H83" s="319"/>
      <c r="I83" s="321"/>
      <c r="J83" s="322"/>
      <c r="K83" s="322"/>
      <c r="L83" s="324"/>
      <c r="M83" s="40" t="s">
        <v>21</v>
      </c>
      <c r="N83" s="38" t="s">
        <v>21</v>
      </c>
      <c r="O83" s="37" t="s">
        <v>21</v>
      </c>
      <c r="P83" s="299" t="s">
        <v>21</v>
      </c>
      <c r="Q83" s="299" t="s">
        <v>21</v>
      </c>
      <c r="R83" s="43" t="s">
        <v>21</v>
      </c>
      <c r="S83" s="41" t="s">
        <v>21</v>
      </c>
      <c r="T83" s="37" t="s">
        <v>21</v>
      </c>
      <c r="U83" s="43" t="s">
        <v>21</v>
      </c>
      <c r="V83" s="44" t="s">
        <v>21</v>
      </c>
      <c r="W83" s="63" t="s">
        <v>21</v>
      </c>
      <c r="X83" s="41" t="s">
        <v>21</v>
      </c>
      <c r="Y83" s="39" t="s">
        <v>21</v>
      </c>
      <c r="Z83" s="37" t="s">
        <v>21</v>
      </c>
      <c r="AA83" s="43" t="s">
        <v>21</v>
      </c>
      <c r="AB83" s="44" t="s">
        <v>21</v>
      </c>
    </row>
    <row r="84" spans="1:28" ht="13.5" customHeight="1" x14ac:dyDescent="0.15">
      <c r="A84" s="45" t="s">
        <v>120</v>
      </c>
      <c r="B84" s="46"/>
      <c r="C84" s="46"/>
      <c r="D84" s="46"/>
      <c r="E84" s="46"/>
      <c r="F84" s="46"/>
      <c r="G84" s="9">
        <v>29856095</v>
      </c>
      <c r="H84" s="10">
        <v>8821</v>
      </c>
      <c r="I84" s="10">
        <v>-31153</v>
      </c>
      <c r="J84" s="11">
        <v>29833764</v>
      </c>
      <c r="K84" s="11">
        <v>0</v>
      </c>
      <c r="L84" s="47">
        <v>29833764</v>
      </c>
      <c r="M84" s="12">
        <v>1290453</v>
      </c>
      <c r="N84" s="10">
        <v>130760</v>
      </c>
      <c r="O84" s="9">
        <v>-47537</v>
      </c>
      <c r="P84" s="297">
        <v>-9480</v>
      </c>
      <c r="Q84" s="297">
        <v>-70979</v>
      </c>
      <c r="R84" s="48">
        <v>-19787</v>
      </c>
      <c r="S84" s="13">
        <v>31107192</v>
      </c>
      <c r="T84" s="9" t="s">
        <v>21</v>
      </c>
      <c r="U84" s="48">
        <v>0</v>
      </c>
      <c r="V84" s="18">
        <v>31107192</v>
      </c>
      <c r="W84" s="29" t="s">
        <v>21</v>
      </c>
      <c r="X84" s="13" t="s">
        <v>21</v>
      </c>
      <c r="Y84" s="11">
        <v>31107192</v>
      </c>
      <c r="Z84" s="9" t="s">
        <v>21</v>
      </c>
      <c r="AA84" s="48" t="s">
        <v>21</v>
      </c>
      <c r="AB84" s="18">
        <v>31107192</v>
      </c>
    </row>
    <row r="85" spans="1:28" ht="13.5" customHeight="1" x14ac:dyDescent="0.15">
      <c r="A85" s="19"/>
      <c r="B85" s="20" t="s">
        <v>122</v>
      </c>
      <c r="C85" s="20"/>
      <c r="D85" s="20"/>
      <c r="E85" s="20"/>
      <c r="F85" s="20"/>
      <c r="G85" s="9">
        <v>2889948</v>
      </c>
      <c r="H85" s="21" t="s">
        <v>21</v>
      </c>
      <c r="I85" s="21" t="s">
        <v>21</v>
      </c>
      <c r="J85" s="22">
        <v>2889948</v>
      </c>
      <c r="K85" s="22" t="s">
        <v>21</v>
      </c>
      <c r="L85" s="25">
        <v>2889948</v>
      </c>
      <c r="M85" s="23">
        <v>490838</v>
      </c>
      <c r="N85" s="21">
        <v>140724</v>
      </c>
      <c r="O85" s="26" t="s">
        <v>21</v>
      </c>
      <c r="P85" s="298" t="s">
        <v>21</v>
      </c>
      <c r="Q85" s="298">
        <v>7100</v>
      </c>
      <c r="R85" s="27" t="s">
        <v>21</v>
      </c>
      <c r="S85" s="24">
        <v>3528609</v>
      </c>
      <c r="T85" s="26" t="s">
        <v>21</v>
      </c>
      <c r="U85" s="27" t="s">
        <v>21</v>
      </c>
      <c r="V85" s="28">
        <v>3528609</v>
      </c>
      <c r="W85" s="62" t="s">
        <v>21</v>
      </c>
      <c r="X85" s="24" t="s">
        <v>21</v>
      </c>
      <c r="Y85" s="22">
        <v>3528609</v>
      </c>
      <c r="Z85" s="26" t="s">
        <v>21</v>
      </c>
      <c r="AA85" s="27" t="s">
        <v>21</v>
      </c>
      <c r="AB85" s="28">
        <v>3528609</v>
      </c>
    </row>
    <row r="86" spans="1:28" ht="13.5" customHeight="1" x14ac:dyDescent="0.15">
      <c r="A86" s="19"/>
      <c r="B86" s="20"/>
      <c r="C86" s="20" t="s">
        <v>124</v>
      </c>
      <c r="D86" s="20"/>
      <c r="E86" s="20"/>
      <c r="F86" s="20"/>
      <c r="G86" s="9">
        <v>2823389</v>
      </c>
      <c r="H86" s="21" t="s">
        <v>21</v>
      </c>
      <c r="I86" s="21" t="s">
        <v>21</v>
      </c>
      <c r="J86" s="22">
        <v>2823389</v>
      </c>
      <c r="K86" s="22" t="s">
        <v>21</v>
      </c>
      <c r="L86" s="25">
        <v>2823389</v>
      </c>
      <c r="M86" s="23">
        <v>488925</v>
      </c>
      <c r="N86" s="21">
        <v>140724</v>
      </c>
      <c r="O86" s="26" t="s">
        <v>21</v>
      </c>
      <c r="P86" s="298" t="s">
        <v>21</v>
      </c>
      <c r="Q86" s="298">
        <v>7100</v>
      </c>
      <c r="R86" s="27" t="s">
        <v>21</v>
      </c>
      <c r="S86" s="24">
        <v>3460138</v>
      </c>
      <c r="T86" s="26" t="s">
        <v>21</v>
      </c>
      <c r="U86" s="27" t="s">
        <v>21</v>
      </c>
      <c r="V86" s="28">
        <v>3460138</v>
      </c>
      <c r="W86" s="62" t="s">
        <v>21</v>
      </c>
      <c r="X86" s="24" t="s">
        <v>21</v>
      </c>
      <c r="Y86" s="22">
        <v>3460138</v>
      </c>
      <c r="Z86" s="26" t="s">
        <v>21</v>
      </c>
      <c r="AA86" s="27" t="s">
        <v>21</v>
      </c>
      <c r="AB86" s="28">
        <v>3460138</v>
      </c>
    </row>
    <row r="87" spans="1:28" ht="13.5" customHeight="1" x14ac:dyDescent="0.15">
      <c r="A87" s="19"/>
      <c r="B87" s="20"/>
      <c r="C87" s="20"/>
      <c r="D87" s="20" t="s">
        <v>126</v>
      </c>
      <c r="E87" s="20"/>
      <c r="F87" s="20"/>
      <c r="G87" s="9">
        <v>2413653</v>
      </c>
      <c r="H87" s="21" t="s">
        <v>21</v>
      </c>
      <c r="I87" s="21" t="s">
        <v>21</v>
      </c>
      <c r="J87" s="22">
        <v>2413653</v>
      </c>
      <c r="K87" s="22" t="s">
        <v>21</v>
      </c>
      <c r="L87" s="25">
        <v>2413653</v>
      </c>
      <c r="M87" s="23">
        <v>488925</v>
      </c>
      <c r="N87" s="21">
        <v>140724</v>
      </c>
      <c r="O87" s="26" t="s">
        <v>21</v>
      </c>
      <c r="P87" s="298" t="s">
        <v>21</v>
      </c>
      <c r="Q87" s="298" t="s">
        <v>21</v>
      </c>
      <c r="R87" s="27" t="s">
        <v>21</v>
      </c>
      <c r="S87" s="24">
        <v>3043302</v>
      </c>
      <c r="T87" s="26" t="s">
        <v>21</v>
      </c>
      <c r="U87" s="27" t="s">
        <v>21</v>
      </c>
      <c r="V87" s="28">
        <v>3043302</v>
      </c>
      <c r="W87" s="62" t="s">
        <v>21</v>
      </c>
      <c r="X87" s="24" t="s">
        <v>21</v>
      </c>
      <c r="Y87" s="22">
        <v>3043302</v>
      </c>
      <c r="Z87" s="26" t="s">
        <v>21</v>
      </c>
      <c r="AA87" s="27" t="s">
        <v>21</v>
      </c>
      <c r="AB87" s="28">
        <v>3043302</v>
      </c>
    </row>
    <row r="88" spans="1:28" ht="13.5" customHeight="1" x14ac:dyDescent="0.15">
      <c r="A88" s="19"/>
      <c r="B88" s="20"/>
      <c r="C88" s="20"/>
      <c r="D88" s="20" t="s">
        <v>128</v>
      </c>
      <c r="E88" s="20"/>
      <c r="F88" s="20"/>
      <c r="G88" s="9" t="s">
        <v>21</v>
      </c>
      <c r="H88" s="21" t="s">
        <v>21</v>
      </c>
      <c r="I88" s="21" t="s">
        <v>21</v>
      </c>
      <c r="J88" s="22" t="s">
        <v>21</v>
      </c>
      <c r="K88" s="22" t="s">
        <v>21</v>
      </c>
      <c r="L88" s="25" t="s">
        <v>21</v>
      </c>
      <c r="M88" s="23" t="s">
        <v>21</v>
      </c>
      <c r="N88" s="21" t="s">
        <v>21</v>
      </c>
      <c r="O88" s="26" t="s">
        <v>21</v>
      </c>
      <c r="P88" s="298" t="s">
        <v>21</v>
      </c>
      <c r="Q88" s="298" t="s">
        <v>21</v>
      </c>
      <c r="R88" s="27" t="s">
        <v>21</v>
      </c>
      <c r="S88" s="24" t="s">
        <v>21</v>
      </c>
      <c r="T88" s="26" t="s">
        <v>21</v>
      </c>
      <c r="U88" s="27" t="s">
        <v>21</v>
      </c>
      <c r="V88" s="28" t="s">
        <v>21</v>
      </c>
      <c r="W88" s="62" t="s">
        <v>21</v>
      </c>
      <c r="X88" s="24" t="s">
        <v>21</v>
      </c>
      <c r="Y88" s="22" t="s">
        <v>21</v>
      </c>
      <c r="Z88" s="26" t="s">
        <v>21</v>
      </c>
      <c r="AA88" s="27" t="s">
        <v>21</v>
      </c>
      <c r="AB88" s="28" t="s">
        <v>21</v>
      </c>
    </row>
    <row r="89" spans="1:28" ht="13.5" customHeight="1" x14ac:dyDescent="0.15">
      <c r="A89" s="19"/>
      <c r="B89" s="20"/>
      <c r="C89" s="20"/>
      <c r="D89" s="20" t="s">
        <v>130</v>
      </c>
      <c r="E89" s="20"/>
      <c r="F89" s="20"/>
      <c r="G89" s="9">
        <v>409736</v>
      </c>
      <c r="H89" s="21" t="s">
        <v>21</v>
      </c>
      <c r="I89" s="21" t="s">
        <v>21</v>
      </c>
      <c r="J89" s="22">
        <v>409736</v>
      </c>
      <c r="K89" s="22" t="s">
        <v>21</v>
      </c>
      <c r="L89" s="25">
        <v>409736</v>
      </c>
      <c r="M89" s="23" t="s">
        <v>21</v>
      </c>
      <c r="N89" s="21" t="s">
        <v>21</v>
      </c>
      <c r="O89" s="26" t="s">
        <v>21</v>
      </c>
      <c r="P89" s="298" t="s">
        <v>21</v>
      </c>
      <c r="Q89" s="298" t="s">
        <v>21</v>
      </c>
      <c r="R89" s="27" t="s">
        <v>21</v>
      </c>
      <c r="S89" s="24">
        <v>409736</v>
      </c>
      <c r="T89" s="26" t="s">
        <v>21</v>
      </c>
      <c r="U89" s="27" t="s">
        <v>21</v>
      </c>
      <c r="V89" s="28">
        <v>409736</v>
      </c>
      <c r="W89" s="62" t="s">
        <v>21</v>
      </c>
      <c r="X89" s="24" t="s">
        <v>21</v>
      </c>
      <c r="Y89" s="22">
        <v>409736</v>
      </c>
      <c r="Z89" s="26" t="s">
        <v>21</v>
      </c>
      <c r="AA89" s="27" t="s">
        <v>21</v>
      </c>
      <c r="AB89" s="28">
        <v>409736</v>
      </c>
    </row>
    <row r="90" spans="1:28" ht="13.5" customHeight="1" x14ac:dyDescent="0.15">
      <c r="A90" s="19"/>
      <c r="B90" s="20"/>
      <c r="C90" s="20"/>
      <c r="D90" s="20" t="s">
        <v>132</v>
      </c>
      <c r="E90" s="20"/>
      <c r="F90" s="20"/>
      <c r="G90" s="9" t="s">
        <v>21</v>
      </c>
      <c r="H90" s="21" t="s">
        <v>21</v>
      </c>
      <c r="I90" s="21" t="s">
        <v>21</v>
      </c>
      <c r="J90" s="22" t="s">
        <v>21</v>
      </c>
      <c r="K90" s="22" t="s">
        <v>21</v>
      </c>
      <c r="L90" s="25" t="s">
        <v>21</v>
      </c>
      <c r="M90" s="23" t="s">
        <v>21</v>
      </c>
      <c r="N90" s="21" t="s">
        <v>21</v>
      </c>
      <c r="O90" s="26" t="s">
        <v>21</v>
      </c>
      <c r="P90" s="298" t="s">
        <v>21</v>
      </c>
      <c r="Q90" s="298" t="s">
        <v>21</v>
      </c>
      <c r="R90" s="27" t="s">
        <v>21</v>
      </c>
      <c r="S90" s="24" t="s">
        <v>21</v>
      </c>
      <c r="T90" s="26" t="s">
        <v>21</v>
      </c>
      <c r="U90" s="27" t="s">
        <v>21</v>
      </c>
      <c r="V90" s="28" t="s">
        <v>21</v>
      </c>
      <c r="W90" s="62" t="s">
        <v>21</v>
      </c>
      <c r="X90" s="24" t="s">
        <v>21</v>
      </c>
      <c r="Y90" s="22" t="s">
        <v>21</v>
      </c>
      <c r="Z90" s="26" t="s">
        <v>21</v>
      </c>
      <c r="AA90" s="27" t="s">
        <v>21</v>
      </c>
      <c r="AB90" s="28" t="s">
        <v>21</v>
      </c>
    </row>
    <row r="91" spans="1:28" ht="13.5" customHeight="1" x14ac:dyDescent="0.15">
      <c r="A91" s="19"/>
      <c r="B91" s="20"/>
      <c r="C91" s="20"/>
      <c r="D91" s="20" t="s">
        <v>52</v>
      </c>
      <c r="E91" s="20"/>
      <c r="F91" s="20"/>
      <c r="G91" s="9" t="s">
        <v>21</v>
      </c>
      <c r="H91" s="21" t="s">
        <v>21</v>
      </c>
      <c r="I91" s="21" t="s">
        <v>21</v>
      </c>
      <c r="J91" s="22" t="s">
        <v>21</v>
      </c>
      <c r="K91" s="22" t="s">
        <v>21</v>
      </c>
      <c r="L91" s="25" t="s">
        <v>21</v>
      </c>
      <c r="M91" s="23" t="s">
        <v>21</v>
      </c>
      <c r="N91" s="21" t="s">
        <v>21</v>
      </c>
      <c r="O91" s="26" t="s">
        <v>21</v>
      </c>
      <c r="P91" s="298" t="s">
        <v>21</v>
      </c>
      <c r="Q91" s="298">
        <v>7100</v>
      </c>
      <c r="R91" s="27" t="s">
        <v>21</v>
      </c>
      <c r="S91" s="24">
        <v>7100</v>
      </c>
      <c r="T91" s="26" t="s">
        <v>21</v>
      </c>
      <c r="U91" s="27" t="s">
        <v>21</v>
      </c>
      <c r="V91" s="28">
        <v>7100</v>
      </c>
      <c r="W91" s="62" t="s">
        <v>21</v>
      </c>
      <c r="X91" s="24" t="s">
        <v>21</v>
      </c>
      <c r="Y91" s="22">
        <v>7100</v>
      </c>
      <c r="Z91" s="26" t="s">
        <v>21</v>
      </c>
      <c r="AA91" s="27" t="s">
        <v>21</v>
      </c>
      <c r="AB91" s="28">
        <v>7100</v>
      </c>
    </row>
    <row r="92" spans="1:28" ht="13.5" customHeight="1" x14ac:dyDescent="0.15">
      <c r="A92" s="19"/>
      <c r="B92" s="20"/>
      <c r="C92" s="20" t="s">
        <v>135</v>
      </c>
      <c r="D92" s="20"/>
      <c r="E92" s="20"/>
      <c r="F92" s="20"/>
      <c r="G92" s="9">
        <v>66559</v>
      </c>
      <c r="H92" s="21" t="s">
        <v>21</v>
      </c>
      <c r="I92" s="21" t="s">
        <v>21</v>
      </c>
      <c r="J92" s="22">
        <v>66559</v>
      </c>
      <c r="K92" s="22" t="s">
        <v>21</v>
      </c>
      <c r="L92" s="25">
        <v>66559</v>
      </c>
      <c r="M92" s="23">
        <v>1913</v>
      </c>
      <c r="N92" s="21" t="s">
        <v>21</v>
      </c>
      <c r="O92" s="26" t="s">
        <v>21</v>
      </c>
      <c r="P92" s="298" t="s">
        <v>21</v>
      </c>
      <c r="Q92" s="298" t="s">
        <v>21</v>
      </c>
      <c r="R92" s="27" t="s">
        <v>21</v>
      </c>
      <c r="S92" s="24">
        <v>68472</v>
      </c>
      <c r="T92" s="26" t="s">
        <v>21</v>
      </c>
      <c r="U92" s="27" t="s">
        <v>21</v>
      </c>
      <c r="V92" s="28">
        <v>68472</v>
      </c>
      <c r="W92" s="62" t="s">
        <v>21</v>
      </c>
      <c r="X92" s="24" t="s">
        <v>21</v>
      </c>
      <c r="Y92" s="22">
        <v>68472</v>
      </c>
      <c r="Z92" s="26" t="s">
        <v>21</v>
      </c>
      <c r="AA92" s="27" t="s">
        <v>21</v>
      </c>
      <c r="AB92" s="28">
        <v>68472</v>
      </c>
    </row>
    <row r="93" spans="1:28" ht="13.5" customHeight="1" x14ac:dyDescent="0.15">
      <c r="A93" s="19"/>
      <c r="B93" s="20"/>
      <c r="C93" s="20"/>
      <c r="D93" s="20" t="s">
        <v>137</v>
      </c>
      <c r="E93" s="20"/>
      <c r="F93" s="20"/>
      <c r="G93" s="9" t="s">
        <v>21</v>
      </c>
      <c r="H93" s="21" t="s">
        <v>21</v>
      </c>
      <c r="I93" s="21" t="s">
        <v>21</v>
      </c>
      <c r="J93" s="22" t="s">
        <v>21</v>
      </c>
      <c r="K93" s="22" t="s">
        <v>21</v>
      </c>
      <c r="L93" s="25" t="s">
        <v>21</v>
      </c>
      <c r="M93" s="23" t="s">
        <v>21</v>
      </c>
      <c r="N93" s="21" t="s">
        <v>21</v>
      </c>
      <c r="O93" s="26" t="s">
        <v>21</v>
      </c>
      <c r="P93" s="298" t="s">
        <v>21</v>
      </c>
      <c r="Q93" s="298" t="s">
        <v>21</v>
      </c>
      <c r="R93" s="27" t="s">
        <v>21</v>
      </c>
      <c r="S93" s="24" t="s">
        <v>21</v>
      </c>
      <c r="T93" s="26" t="s">
        <v>21</v>
      </c>
      <c r="U93" s="27" t="s">
        <v>21</v>
      </c>
      <c r="V93" s="28" t="s">
        <v>21</v>
      </c>
      <c r="W93" s="62" t="s">
        <v>21</v>
      </c>
      <c r="X93" s="24" t="s">
        <v>21</v>
      </c>
      <c r="Y93" s="22" t="s">
        <v>21</v>
      </c>
      <c r="Z93" s="26" t="s">
        <v>21</v>
      </c>
      <c r="AA93" s="27" t="s">
        <v>21</v>
      </c>
      <c r="AB93" s="28" t="s">
        <v>21</v>
      </c>
    </row>
    <row r="94" spans="1:28" ht="13.5" customHeight="1" x14ac:dyDescent="0.15">
      <c r="A94" s="19"/>
      <c r="B94" s="20"/>
      <c r="C94" s="20"/>
      <c r="D94" s="20" t="s">
        <v>139</v>
      </c>
      <c r="E94" s="20"/>
      <c r="F94" s="20"/>
      <c r="G94" s="9" t="s">
        <v>21</v>
      </c>
      <c r="H94" s="21" t="s">
        <v>21</v>
      </c>
      <c r="I94" s="21" t="s">
        <v>21</v>
      </c>
      <c r="J94" s="22" t="s">
        <v>21</v>
      </c>
      <c r="K94" s="22" t="s">
        <v>21</v>
      </c>
      <c r="L94" s="25" t="s">
        <v>21</v>
      </c>
      <c r="M94" s="23" t="s">
        <v>21</v>
      </c>
      <c r="N94" s="21" t="s">
        <v>21</v>
      </c>
      <c r="O94" s="26" t="s">
        <v>21</v>
      </c>
      <c r="P94" s="298" t="s">
        <v>21</v>
      </c>
      <c r="Q94" s="298" t="s">
        <v>21</v>
      </c>
      <c r="R94" s="27" t="s">
        <v>21</v>
      </c>
      <c r="S94" s="24" t="s">
        <v>21</v>
      </c>
      <c r="T94" s="26" t="s">
        <v>21</v>
      </c>
      <c r="U94" s="27" t="s">
        <v>21</v>
      </c>
      <c r="V94" s="28" t="s">
        <v>21</v>
      </c>
      <c r="W94" s="62" t="s">
        <v>21</v>
      </c>
      <c r="X94" s="24" t="s">
        <v>21</v>
      </c>
      <c r="Y94" s="22" t="s">
        <v>21</v>
      </c>
      <c r="Z94" s="26" t="s">
        <v>21</v>
      </c>
      <c r="AA94" s="27" t="s">
        <v>21</v>
      </c>
      <c r="AB94" s="28" t="s">
        <v>21</v>
      </c>
    </row>
    <row r="95" spans="1:28" ht="13.5" customHeight="1" x14ac:dyDescent="0.15">
      <c r="A95" s="19"/>
      <c r="B95" s="20"/>
      <c r="C95" s="20"/>
      <c r="D95" s="20" t="s">
        <v>141</v>
      </c>
      <c r="E95" s="20"/>
      <c r="F95" s="20"/>
      <c r="G95" s="9" t="s">
        <v>21</v>
      </c>
      <c r="H95" s="21" t="s">
        <v>21</v>
      </c>
      <c r="I95" s="21" t="s">
        <v>21</v>
      </c>
      <c r="J95" s="22" t="s">
        <v>21</v>
      </c>
      <c r="K95" s="22" t="s">
        <v>21</v>
      </c>
      <c r="L95" s="25" t="s">
        <v>21</v>
      </c>
      <c r="M95" s="23" t="s">
        <v>21</v>
      </c>
      <c r="N95" s="21" t="s">
        <v>21</v>
      </c>
      <c r="O95" s="26" t="s">
        <v>21</v>
      </c>
      <c r="P95" s="298" t="s">
        <v>21</v>
      </c>
      <c r="Q95" s="298" t="s">
        <v>21</v>
      </c>
      <c r="R95" s="27" t="s">
        <v>21</v>
      </c>
      <c r="S95" s="24" t="s">
        <v>21</v>
      </c>
      <c r="T95" s="26" t="s">
        <v>21</v>
      </c>
      <c r="U95" s="27" t="s">
        <v>21</v>
      </c>
      <c r="V95" s="28" t="s">
        <v>21</v>
      </c>
      <c r="W95" s="62" t="s">
        <v>21</v>
      </c>
      <c r="X95" s="24" t="s">
        <v>21</v>
      </c>
      <c r="Y95" s="22" t="s">
        <v>21</v>
      </c>
      <c r="Z95" s="26" t="s">
        <v>21</v>
      </c>
      <c r="AA95" s="27" t="s">
        <v>21</v>
      </c>
      <c r="AB95" s="28" t="s">
        <v>21</v>
      </c>
    </row>
    <row r="96" spans="1:28" ht="13.5" customHeight="1" x14ac:dyDescent="0.15">
      <c r="A96" s="19"/>
      <c r="B96" s="20"/>
      <c r="C96" s="20"/>
      <c r="D96" s="20" t="s">
        <v>143</v>
      </c>
      <c r="E96" s="20"/>
      <c r="F96" s="20"/>
      <c r="G96" s="9" t="s">
        <v>21</v>
      </c>
      <c r="H96" s="21" t="s">
        <v>21</v>
      </c>
      <c r="I96" s="21" t="s">
        <v>21</v>
      </c>
      <c r="J96" s="22" t="s">
        <v>21</v>
      </c>
      <c r="K96" s="22" t="s">
        <v>21</v>
      </c>
      <c r="L96" s="25" t="s">
        <v>21</v>
      </c>
      <c r="M96" s="23" t="s">
        <v>21</v>
      </c>
      <c r="N96" s="21" t="s">
        <v>21</v>
      </c>
      <c r="O96" s="26" t="s">
        <v>21</v>
      </c>
      <c r="P96" s="298" t="s">
        <v>21</v>
      </c>
      <c r="Q96" s="298" t="s">
        <v>21</v>
      </c>
      <c r="R96" s="27" t="s">
        <v>21</v>
      </c>
      <c r="S96" s="24" t="s">
        <v>21</v>
      </c>
      <c r="T96" s="26" t="s">
        <v>21</v>
      </c>
      <c r="U96" s="27" t="s">
        <v>21</v>
      </c>
      <c r="V96" s="28" t="s">
        <v>21</v>
      </c>
      <c r="W96" s="62" t="s">
        <v>21</v>
      </c>
      <c r="X96" s="24" t="s">
        <v>21</v>
      </c>
      <c r="Y96" s="22" t="s">
        <v>21</v>
      </c>
      <c r="Z96" s="26" t="s">
        <v>21</v>
      </c>
      <c r="AA96" s="27" t="s">
        <v>21</v>
      </c>
      <c r="AB96" s="28" t="s">
        <v>21</v>
      </c>
    </row>
    <row r="97" spans="1:28" ht="13.5" customHeight="1" x14ac:dyDescent="0.15">
      <c r="A97" s="19"/>
      <c r="B97" s="20"/>
      <c r="C97" s="20"/>
      <c r="D97" s="20" t="s">
        <v>145</v>
      </c>
      <c r="E97" s="20"/>
      <c r="F97" s="20"/>
      <c r="G97" s="9" t="s">
        <v>21</v>
      </c>
      <c r="H97" s="21" t="s">
        <v>21</v>
      </c>
      <c r="I97" s="21" t="s">
        <v>21</v>
      </c>
      <c r="J97" s="22" t="s">
        <v>21</v>
      </c>
      <c r="K97" s="22" t="s">
        <v>21</v>
      </c>
      <c r="L97" s="25" t="s">
        <v>21</v>
      </c>
      <c r="M97" s="23" t="s">
        <v>21</v>
      </c>
      <c r="N97" s="21" t="s">
        <v>21</v>
      </c>
      <c r="O97" s="26" t="s">
        <v>21</v>
      </c>
      <c r="P97" s="298" t="s">
        <v>21</v>
      </c>
      <c r="Q97" s="298" t="s">
        <v>21</v>
      </c>
      <c r="R97" s="27" t="s">
        <v>21</v>
      </c>
      <c r="S97" s="24" t="s">
        <v>21</v>
      </c>
      <c r="T97" s="26" t="s">
        <v>21</v>
      </c>
      <c r="U97" s="27" t="s">
        <v>21</v>
      </c>
      <c r="V97" s="28" t="s">
        <v>21</v>
      </c>
      <c r="W97" s="62" t="s">
        <v>21</v>
      </c>
      <c r="X97" s="24" t="s">
        <v>21</v>
      </c>
      <c r="Y97" s="22" t="s">
        <v>21</v>
      </c>
      <c r="Z97" s="26" t="s">
        <v>21</v>
      </c>
      <c r="AA97" s="27" t="s">
        <v>21</v>
      </c>
      <c r="AB97" s="28" t="s">
        <v>21</v>
      </c>
    </row>
    <row r="98" spans="1:28" ht="13.5" customHeight="1" x14ac:dyDescent="0.15">
      <c r="A98" s="19"/>
      <c r="B98" s="20"/>
      <c r="C98" s="20"/>
      <c r="D98" s="20" t="s">
        <v>147</v>
      </c>
      <c r="E98" s="20"/>
      <c r="F98" s="20"/>
      <c r="G98" s="9">
        <v>56866</v>
      </c>
      <c r="H98" s="21" t="s">
        <v>21</v>
      </c>
      <c r="I98" s="21" t="s">
        <v>21</v>
      </c>
      <c r="J98" s="22">
        <v>56866</v>
      </c>
      <c r="K98" s="22" t="s">
        <v>21</v>
      </c>
      <c r="L98" s="25">
        <v>56866</v>
      </c>
      <c r="M98" s="23">
        <v>1913</v>
      </c>
      <c r="N98" s="21" t="s">
        <v>21</v>
      </c>
      <c r="O98" s="26" t="s">
        <v>21</v>
      </c>
      <c r="P98" s="298" t="s">
        <v>21</v>
      </c>
      <c r="Q98" s="298" t="s">
        <v>21</v>
      </c>
      <c r="R98" s="27" t="s">
        <v>21</v>
      </c>
      <c r="S98" s="24">
        <v>58779</v>
      </c>
      <c r="T98" s="26" t="s">
        <v>21</v>
      </c>
      <c r="U98" s="27" t="s">
        <v>21</v>
      </c>
      <c r="V98" s="28">
        <v>58779</v>
      </c>
      <c r="W98" s="62" t="s">
        <v>21</v>
      </c>
      <c r="X98" s="24" t="s">
        <v>21</v>
      </c>
      <c r="Y98" s="22">
        <v>58779</v>
      </c>
      <c r="Z98" s="26" t="s">
        <v>21</v>
      </c>
      <c r="AA98" s="27" t="s">
        <v>21</v>
      </c>
      <c r="AB98" s="28">
        <v>58779</v>
      </c>
    </row>
    <row r="99" spans="1:28" ht="13.5" customHeight="1" x14ac:dyDescent="0.15">
      <c r="A99" s="19"/>
      <c r="B99" s="20"/>
      <c r="C99" s="20"/>
      <c r="D99" s="20" t="s">
        <v>149</v>
      </c>
      <c r="E99" s="20"/>
      <c r="F99" s="20"/>
      <c r="G99" s="9">
        <v>9693</v>
      </c>
      <c r="H99" s="21" t="s">
        <v>21</v>
      </c>
      <c r="I99" s="21" t="s">
        <v>21</v>
      </c>
      <c r="J99" s="22">
        <v>9693</v>
      </c>
      <c r="K99" s="22" t="s">
        <v>21</v>
      </c>
      <c r="L99" s="25">
        <v>9693</v>
      </c>
      <c r="M99" s="23" t="s">
        <v>21</v>
      </c>
      <c r="N99" s="21" t="s">
        <v>21</v>
      </c>
      <c r="O99" s="26" t="s">
        <v>21</v>
      </c>
      <c r="P99" s="298" t="s">
        <v>21</v>
      </c>
      <c r="Q99" s="298" t="s">
        <v>21</v>
      </c>
      <c r="R99" s="27" t="s">
        <v>21</v>
      </c>
      <c r="S99" s="24">
        <v>9693</v>
      </c>
      <c r="T99" s="26" t="s">
        <v>21</v>
      </c>
      <c r="U99" s="27" t="s">
        <v>21</v>
      </c>
      <c r="V99" s="28">
        <v>9693</v>
      </c>
      <c r="W99" s="62" t="s">
        <v>21</v>
      </c>
      <c r="X99" s="24" t="s">
        <v>21</v>
      </c>
      <c r="Y99" s="22">
        <v>9693</v>
      </c>
      <c r="Z99" s="26" t="s">
        <v>21</v>
      </c>
      <c r="AA99" s="27" t="s">
        <v>21</v>
      </c>
      <c r="AB99" s="28">
        <v>9693</v>
      </c>
    </row>
    <row r="100" spans="1:28" ht="13.5" customHeight="1" x14ac:dyDescent="0.15">
      <c r="A100" s="19"/>
      <c r="B100" s="20"/>
      <c r="C100" s="20"/>
      <c r="D100" s="20" t="s">
        <v>52</v>
      </c>
      <c r="E100" s="20"/>
      <c r="F100" s="20"/>
      <c r="G100" s="9" t="s">
        <v>21</v>
      </c>
      <c r="H100" s="21" t="s">
        <v>21</v>
      </c>
      <c r="I100" s="21" t="s">
        <v>21</v>
      </c>
      <c r="J100" s="22" t="s">
        <v>21</v>
      </c>
      <c r="K100" s="22" t="s">
        <v>21</v>
      </c>
      <c r="L100" s="25" t="s">
        <v>21</v>
      </c>
      <c r="M100" s="23" t="s">
        <v>21</v>
      </c>
      <c r="N100" s="21" t="s">
        <v>21</v>
      </c>
      <c r="O100" s="26" t="s">
        <v>21</v>
      </c>
      <c r="P100" s="298" t="s">
        <v>21</v>
      </c>
      <c r="Q100" s="298" t="s">
        <v>21</v>
      </c>
      <c r="R100" s="27" t="s">
        <v>21</v>
      </c>
      <c r="S100" s="24" t="s">
        <v>21</v>
      </c>
      <c r="T100" s="26" t="s">
        <v>21</v>
      </c>
      <c r="U100" s="27" t="s">
        <v>21</v>
      </c>
      <c r="V100" s="28" t="s">
        <v>21</v>
      </c>
      <c r="W100" s="62" t="s">
        <v>21</v>
      </c>
      <c r="X100" s="24" t="s">
        <v>21</v>
      </c>
      <c r="Y100" s="22" t="s">
        <v>21</v>
      </c>
      <c r="Z100" s="26" t="s">
        <v>21</v>
      </c>
      <c r="AA100" s="27" t="s">
        <v>21</v>
      </c>
      <c r="AB100" s="28" t="s">
        <v>21</v>
      </c>
    </row>
    <row r="101" spans="1:28" ht="13.5" customHeight="1" x14ac:dyDescent="0.15">
      <c r="A101" s="19"/>
      <c r="B101" s="20" t="s">
        <v>152</v>
      </c>
      <c r="C101" s="20"/>
      <c r="D101" s="20"/>
      <c r="E101" s="20"/>
      <c r="F101" s="20"/>
      <c r="G101" s="9">
        <v>26966148</v>
      </c>
      <c r="H101" s="21">
        <v>8821</v>
      </c>
      <c r="I101" s="21">
        <v>-31153</v>
      </c>
      <c r="J101" s="22">
        <v>26943816</v>
      </c>
      <c r="K101" s="22">
        <v>0</v>
      </c>
      <c r="L101" s="25">
        <v>26943816</v>
      </c>
      <c r="M101" s="23">
        <v>799615</v>
      </c>
      <c r="N101" s="21">
        <v>-9964</v>
      </c>
      <c r="O101" s="26">
        <v>-47537</v>
      </c>
      <c r="P101" s="298">
        <v>-9480</v>
      </c>
      <c r="Q101" s="298">
        <v>-78079</v>
      </c>
      <c r="R101" s="27">
        <v>-19787</v>
      </c>
      <c r="S101" s="24">
        <v>27578583</v>
      </c>
      <c r="T101" s="26" t="s">
        <v>21</v>
      </c>
      <c r="U101" s="27">
        <v>0</v>
      </c>
      <c r="V101" s="28">
        <v>27578583</v>
      </c>
      <c r="W101" s="62" t="s">
        <v>21</v>
      </c>
      <c r="X101" s="24" t="s">
        <v>21</v>
      </c>
      <c r="Y101" s="22">
        <v>27578583</v>
      </c>
      <c r="Z101" s="26" t="s">
        <v>21</v>
      </c>
      <c r="AA101" s="27" t="s">
        <v>21</v>
      </c>
      <c r="AB101" s="28">
        <v>27578583</v>
      </c>
    </row>
    <row r="102" spans="1:28" ht="13.5" customHeight="1" x14ac:dyDescent="0.15">
      <c r="A102" s="19"/>
      <c r="B102" s="20"/>
      <c r="C102" s="20" t="s">
        <v>154</v>
      </c>
      <c r="D102" s="20"/>
      <c r="E102" s="20"/>
      <c r="F102" s="20"/>
      <c r="G102" s="9">
        <v>29383376</v>
      </c>
      <c r="H102" s="21">
        <v>11517</v>
      </c>
      <c r="I102" s="21">
        <v>2760</v>
      </c>
      <c r="J102" s="22">
        <v>29397653</v>
      </c>
      <c r="K102" s="22" t="s">
        <v>616</v>
      </c>
      <c r="L102" s="25">
        <v>29397653</v>
      </c>
      <c r="M102" s="23">
        <v>1442645</v>
      </c>
      <c r="N102" s="21">
        <v>18149</v>
      </c>
      <c r="O102" s="26">
        <v>-13434</v>
      </c>
      <c r="P102" s="298">
        <v>806</v>
      </c>
      <c r="Q102" s="298">
        <v>476</v>
      </c>
      <c r="R102" s="27" t="s">
        <v>616</v>
      </c>
      <c r="S102" s="24">
        <v>30846294</v>
      </c>
      <c r="T102" s="26" t="s">
        <v>616</v>
      </c>
      <c r="U102" s="27" t="s">
        <v>616</v>
      </c>
      <c r="V102" s="28">
        <v>30846294</v>
      </c>
      <c r="W102" s="62" t="s">
        <v>21</v>
      </c>
      <c r="X102" s="24" t="s">
        <v>21</v>
      </c>
      <c r="Y102" s="22">
        <v>30846294</v>
      </c>
      <c r="Z102" s="26" t="s">
        <v>21</v>
      </c>
      <c r="AA102" s="27" t="s">
        <v>21</v>
      </c>
      <c r="AB102" s="28">
        <v>30846294</v>
      </c>
    </row>
    <row r="103" spans="1:28" ht="13.5" customHeight="1" x14ac:dyDescent="0.15">
      <c r="A103" s="33"/>
      <c r="B103" s="34"/>
      <c r="C103" s="34" t="s">
        <v>156</v>
      </c>
      <c r="D103" s="34"/>
      <c r="E103" s="34"/>
      <c r="F103" s="34"/>
      <c r="G103" s="26">
        <v>-2417228</v>
      </c>
      <c r="H103" s="21">
        <v>-2696</v>
      </c>
      <c r="I103" s="21">
        <v>-33913</v>
      </c>
      <c r="J103" s="22">
        <v>-2453837</v>
      </c>
      <c r="K103" s="22">
        <v>0</v>
      </c>
      <c r="L103" s="25">
        <v>-2453837</v>
      </c>
      <c r="M103" s="23">
        <v>-643030</v>
      </c>
      <c r="N103" s="21">
        <v>-28113</v>
      </c>
      <c r="O103" s="26">
        <v>-34103</v>
      </c>
      <c r="P103" s="298">
        <v>-10286</v>
      </c>
      <c r="Q103" s="298">
        <v>-78555</v>
      </c>
      <c r="R103" s="27">
        <v>-19787</v>
      </c>
      <c r="S103" s="24">
        <v>-3267711</v>
      </c>
      <c r="T103" s="26" t="s">
        <v>616</v>
      </c>
      <c r="U103" s="27">
        <v>0</v>
      </c>
      <c r="V103" s="28">
        <v>-3267711</v>
      </c>
      <c r="W103" s="62" t="s">
        <v>21</v>
      </c>
      <c r="X103" s="24" t="s">
        <v>21</v>
      </c>
      <c r="Y103" s="22">
        <v>-3267711</v>
      </c>
      <c r="Z103" s="26" t="s">
        <v>21</v>
      </c>
      <c r="AA103" s="27" t="s">
        <v>21</v>
      </c>
      <c r="AB103" s="28">
        <v>-3267711</v>
      </c>
    </row>
    <row r="104" spans="1:28" ht="13.5" customHeight="1" thickBot="1" x14ac:dyDescent="0.2">
      <c r="A104" s="49"/>
      <c r="B104" s="50"/>
      <c r="C104" s="50" t="s">
        <v>157</v>
      </c>
      <c r="D104" s="50"/>
      <c r="E104" s="50"/>
      <c r="F104" s="50"/>
      <c r="G104" s="318"/>
      <c r="H104" s="320"/>
      <c r="I104" s="315"/>
      <c r="J104" s="323"/>
      <c r="K104" s="323"/>
      <c r="L104" s="325"/>
      <c r="M104" s="326"/>
      <c r="N104" s="315"/>
      <c r="O104" s="318"/>
      <c r="P104" s="320"/>
      <c r="Q104" s="320"/>
      <c r="R104" s="315"/>
      <c r="S104" s="323"/>
      <c r="T104" s="318"/>
      <c r="U104" s="315"/>
      <c r="V104" s="327"/>
      <c r="W104" s="64" t="s">
        <v>21</v>
      </c>
      <c r="X104" s="55" t="s">
        <v>21</v>
      </c>
      <c r="Y104" s="53" t="s">
        <v>21</v>
      </c>
      <c r="Z104" s="51" t="s">
        <v>21</v>
      </c>
      <c r="AA104" s="57" t="s">
        <v>21</v>
      </c>
      <c r="AB104" s="58" t="s">
        <v>21</v>
      </c>
    </row>
  </sheetData>
  <mergeCells count="23">
    <mergeCell ref="Y11:Y13"/>
    <mergeCell ref="X12:X13"/>
    <mergeCell ref="M11:R11"/>
    <mergeCell ref="S11:S13"/>
    <mergeCell ref="T11:T13"/>
    <mergeCell ref="U11:U13"/>
    <mergeCell ref="V11:V13"/>
    <mergeCell ref="A10:E13"/>
    <mergeCell ref="G10:L10"/>
    <mergeCell ref="M10:V10"/>
    <mergeCell ref="W10:AB10"/>
    <mergeCell ref="G11:G13"/>
    <mergeCell ref="H11:H13"/>
    <mergeCell ref="I11:I13"/>
    <mergeCell ref="J11:J13"/>
    <mergeCell ref="K11:K13"/>
    <mergeCell ref="L11:L13"/>
    <mergeCell ref="Z11:Z13"/>
    <mergeCell ref="AA11:AA13"/>
    <mergeCell ref="AB11:AB13"/>
    <mergeCell ref="M12:N12"/>
    <mergeCell ref="O12:R12"/>
    <mergeCell ref="W12:W13"/>
  </mergeCells>
  <phoneticPr fontId="11"/>
  <printOptions horizontalCentered="1"/>
  <pageMargins left="0.19685039370078741" right="0.19685039370078741" top="0.39370078740157477" bottom="0.39370078740157477" header="0.51181102362204722" footer="0.51181102362204722"/>
  <pageSetup paperSize="8" scale="56" orientation="landscape" r:id="rId1"/>
  <headerFooter alignWithMargins="0"/>
  <colBreaks count="2" manualBreakCount="2">
    <brk id="1" max="1048575" man="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zoomScale="85" zoomScaleNormal="85" zoomScaleSheetLayoutView="55" workbookViewId="0"/>
  </sheetViews>
  <sheetFormatPr defaultRowHeight="13.5" x14ac:dyDescent="0.15"/>
  <cols>
    <col min="1" max="5" width="1.75" style="1" customWidth="1"/>
    <col min="6" max="6" width="19.375" style="1" customWidth="1"/>
    <col min="7" max="22" width="21.625" style="1" customWidth="1"/>
    <col min="23" max="28" width="21.625" style="1" hidden="1" customWidth="1"/>
    <col min="29" max="16384" width="9" style="1"/>
  </cols>
  <sheetData>
    <row r="1" spans="1:28" x14ac:dyDescent="0.15">
      <c r="A1" s="1" t="s">
        <v>376</v>
      </c>
    </row>
    <row r="2" spans="1:28" s="59" customFormat="1" ht="13.35" customHeight="1" x14ac:dyDescent="0.15">
      <c r="A2" s="60" t="s">
        <v>377</v>
      </c>
      <c r="B2" s="60"/>
      <c r="C2" s="60"/>
      <c r="D2" s="60"/>
      <c r="E2" s="60"/>
      <c r="F2" s="60"/>
      <c r="G2" s="60"/>
      <c r="H2" s="60"/>
      <c r="I2" s="60"/>
      <c r="J2" s="60"/>
      <c r="K2" s="60"/>
      <c r="L2" s="60"/>
    </row>
    <row r="3" spans="1:28" s="59" customFormat="1" ht="13.35" customHeight="1" x14ac:dyDescent="0.15">
      <c r="A3" s="60" t="s">
        <v>604</v>
      </c>
      <c r="B3" s="60"/>
      <c r="C3" s="60"/>
      <c r="D3" s="60"/>
      <c r="E3" s="60"/>
      <c r="F3" s="60"/>
      <c r="G3" s="60"/>
      <c r="H3" s="60"/>
      <c r="I3" s="60"/>
      <c r="J3" s="60"/>
      <c r="K3" s="60"/>
      <c r="L3" s="60"/>
    </row>
    <row r="4" spans="1:28" s="59" customFormat="1" ht="13.35" customHeight="1" x14ac:dyDescent="0.15">
      <c r="A4" s="60" t="s">
        <v>557</v>
      </c>
      <c r="B4" s="60"/>
      <c r="C4" s="60"/>
      <c r="D4" s="60"/>
      <c r="E4" s="60"/>
      <c r="F4" s="60"/>
      <c r="G4" s="60"/>
      <c r="H4" s="60"/>
      <c r="I4" s="60"/>
      <c r="J4" s="60"/>
      <c r="K4" s="60"/>
      <c r="L4" s="60"/>
    </row>
    <row r="5" spans="1:28" s="59" customFormat="1" ht="13.35" customHeight="1" x14ac:dyDescent="0.15">
      <c r="A5" s="60" t="s">
        <v>380</v>
      </c>
      <c r="B5" s="60"/>
      <c r="C5" s="60"/>
      <c r="D5" s="60"/>
      <c r="E5" s="60"/>
      <c r="F5" s="60"/>
      <c r="G5" s="60"/>
      <c r="H5" s="60"/>
      <c r="I5" s="60"/>
      <c r="J5" s="60"/>
      <c r="K5" s="60"/>
      <c r="L5" s="60"/>
    </row>
    <row r="6" spans="1:28" s="59" customFormat="1" ht="13.35" customHeight="1" x14ac:dyDescent="0.15">
      <c r="A6" s="60" t="s">
        <v>381</v>
      </c>
      <c r="B6" s="60"/>
      <c r="C6" s="60"/>
      <c r="D6" s="60"/>
      <c r="E6" s="60"/>
      <c r="F6" s="60"/>
      <c r="G6" s="60"/>
      <c r="H6" s="60"/>
      <c r="I6" s="60"/>
      <c r="J6" s="60"/>
      <c r="K6" s="60"/>
      <c r="L6" s="60"/>
    </row>
    <row r="7" spans="1:28" s="59" customFormat="1" ht="13.35" customHeight="1" x14ac:dyDescent="0.15">
      <c r="A7" s="60" t="s">
        <v>382</v>
      </c>
      <c r="B7" s="60"/>
      <c r="C7" s="60"/>
      <c r="D7" s="60"/>
      <c r="E7" s="60"/>
      <c r="F7" s="60"/>
      <c r="G7" s="60"/>
      <c r="H7" s="60"/>
      <c r="I7" s="60"/>
      <c r="J7" s="60"/>
      <c r="K7" s="60"/>
      <c r="L7" s="60"/>
    </row>
    <row r="8" spans="1:28" s="59" customFormat="1" ht="13.5" customHeight="1" x14ac:dyDescent="0.15">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row>
    <row r="9" spans="1:28" ht="14.25" customHeight="1" thickBot="1" x14ac:dyDescent="0.2">
      <c r="A9" s="3" t="s">
        <v>158</v>
      </c>
      <c r="B9" s="3"/>
      <c r="C9" s="3"/>
      <c r="D9" s="3"/>
      <c r="E9" s="3"/>
      <c r="V9" s="4" t="s">
        <v>425</v>
      </c>
      <c r="Y9" s="4"/>
      <c r="Z9" s="4"/>
      <c r="AA9" s="4"/>
      <c r="AB9" s="4" t="s">
        <v>1</v>
      </c>
    </row>
    <row r="10" spans="1:28" x14ac:dyDescent="0.15">
      <c r="A10" s="532" t="s">
        <v>2</v>
      </c>
      <c r="B10" s="533"/>
      <c r="C10" s="533"/>
      <c r="D10" s="533"/>
      <c r="E10" s="533"/>
      <c r="F10" s="396"/>
      <c r="G10" s="538" t="s">
        <v>3</v>
      </c>
      <c r="H10" s="539"/>
      <c r="I10" s="539"/>
      <c r="J10" s="539"/>
      <c r="K10" s="539"/>
      <c r="L10" s="540"/>
      <c r="M10" s="541" t="s">
        <v>4</v>
      </c>
      <c r="N10" s="539"/>
      <c r="O10" s="539"/>
      <c r="P10" s="539"/>
      <c r="Q10" s="539"/>
      <c r="R10" s="539"/>
      <c r="S10" s="539"/>
      <c r="T10" s="539"/>
      <c r="U10" s="539"/>
      <c r="V10" s="542"/>
      <c r="W10" s="539" t="s">
        <v>5</v>
      </c>
      <c r="X10" s="539"/>
      <c r="Y10" s="539"/>
      <c r="Z10" s="539"/>
      <c r="AA10" s="539"/>
      <c r="AB10" s="542"/>
    </row>
    <row r="11" spans="1:28" s="5" customFormat="1" x14ac:dyDescent="0.15">
      <c r="A11" s="534"/>
      <c r="B11" s="535"/>
      <c r="C11" s="535"/>
      <c r="D11" s="535"/>
      <c r="E11" s="535"/>
      <c r="F11" s="397"/>
      <c r="G11" s="503" t="s">
        <v>366</v>
      </c>
      <c r="H11" s="506" t="s">
        <v>367</v>
      </c>
      <c r="I11" s="506" t="s">
        <v>368</v>
      </c>
      <c r="J11" s="509" t="s">
        <v>6</v>
      </c>
      <c r="K11" s="509" t="s">
        <v>7</v>
      </c>
      <c r="L11" s="512" t="s">
        <v>8</v>
      </c>
      <c r="M11" s="543" t="s">
        <v>9</v>
      </c>
      <c r="N11" s="544"/>
      <c r="O11" s="544"/>
      <c r="P11" s="544"/>
      <c r="Q11" s="544"/>
      <c r="R11" s="544"/>
      <c r="S11" s="509" t="s">
        <v>6</v>
      </c>
      <c r="T11" s="503" t="s">
        <v>10</v>
      </c>
      <c r="U11" s="515" t="s">
        <v>7</v>
      </c>
      <c r="V11" s="518" t="s">
        <v>8</v>
      </c>
      <c r="W11" s="61"/>
      <c r="X11" s="61"/>
      <c r="Y11" s="509" t="s">
        <v>6</v>
      </c>
      <c r="Z11" s="503" t="s">
        <v>10</v>
      </c>
      <c r="AA11" s="515" t="s">
        <v>7</v>
      </c>
      <c r="AB11" s="518" t="s">
        <v>8</v>
      </c>
    </row>
    <row r="12" spans="1:28" s="5" customFormat="1" x14ac:dyDescent="0.15">
      <c r="A12" s="534"/>
      <c r="B12" s="535"/>
      <c r="C12" s="535"/>
      <c r="D12" s="535"/>
      <c r="E12" s="535"/>
      <c r="F12" s="397"/>
      <c r="G12" s="504"/>
      <c r="H12" s="507"/>
      <c r="I12" s="507"/>
      <c r="J12" s="510"/>
      <c r="K12" s="510"/>
      <c r="L12" s="513"/>
      <c r="M12" s="521" t="s">
        <v>369</v>
      </c>
      <c r="N12" s="522"/>
      <c r="O12" s="523" t="s">
        <v>52</v>
      </c>
      <c r="P12" s="524"/>
      <c r="Q12" s="524"/>
      <c r="R12" s="525"/>
      <c r="S12" s="516"/>
      <c r="T12" s="504"/>
      <c r="U12" s="516"/>
      <c r="V12" s="519"/>
      <c r="W12" s="526"/>
      <c r="X12" s="528"/>
      <c r="Y12" s="510"/>
      <c r="Z12" s="504"/>
      <c r="AA12" s="516"/>
      <c r="AB12" s="519"/>
    </row>
    <row r="13" spans="1:28" s="5" customFormat="1" ht="27" x14ac:dyDescent="0.15">
      <c r="A13" s="536"/>
      <c r="B13" s="537"/>
      <c r="C13" s="537"/>
      <c r="D13" s="537"/>
      <c r="E13" s="537"/>
      <c r="F13" s="398"/>
      <c r="G13" s="505"/>
      <c r="H13" s="508"/>
      <c r="I13" s="508"/>
      <c r="J13" s="511"/>
      <c r="K13" s="511"/>
      <c r="L13" s="514"/>
      <c r="M13" s="7" t="s">
        <v>370</v>
      </c>
      <c r="N13" s="395" t="s">
        <v>371</v>
      </c>
      <c r="O13" s="391" t="s">
        <v>372</v>
      </c>
      <c r="P13" s="296" t="s">
        <v>373</v>
      </c>
      <c r="Q13" s="296" t="s">
        <v>374</v>
      </c>
      <c r="R13" s="390" t="s">
        <v>375</v>
      </c>
      <c r="S13" s="517"/>
      <c r="T13" s="505"/>
      <c r="U13" s="517"/>
      <c r="V13" s="520"/>
      <c r="W13" s="527"/>
      <c r="X13" s="529"/>
      <c r="Y13" s="511"/>
      <c r="Z13" s="505"/>
      <c r="AA13" s="517"/>
      <c r="AB13" s="520"/>
    </row>
    <row r="14" spans="1:28" ht="13.5" customHeight="1" x14ac:dyDescent="0.15">
      <c r="A14" s="8" t="s">
        <v>160</v>
      </c>
      <c r="B14" s="3"/>
      <c r="C14" s="3"/>
      <c r="D14" s="3"/>
      <c r="E14" s="3"/>
      <c r="F14" s="3"/>
      <c r="G14" s="9">
        <v>-2212384</v>
      </c>
      <c r="H14" s="10">
        <v>4445</v>
      </c>
      <c r="I14" s="10">
        <v>-31153</v>
      </c>
      <c r="J14" s="11">
        <v>-2239092</v>
      </c>
      <c r="K14" s="11">
        <v>-19512</v>
      </c>
      <c r="L14" s="47">
        <v>-2258604</v>
      </c>
      <c r="M14" s="12">
        <v>-118685</v>
      </c>
      <c r="N14" s="10">
        <v>-19801</v>
      </c>
      <c r="O14" s="9">
        <v>-442014</v>
      </c>
      <c r="P14" s="297">
        <v>-23084</v>
      </c>
      <c r="Q14" s="297">
        <v>-499973</v>
      </c>
      <c r="R14" s="48">
        <v>-43519</v>
      </c>
      <c r="S14" s="79">
        <v>-3405680</v>
      </c>
      <c r="T14" s="15" t="s">
        <v>21</v>
      </c>
      <c r="U14" s="16">
        <v>-255186</v>
      </c>
      <c r="V14" s="81">
        <v>-3660867</v>
      </c>
      <c r="W14" s="29" t="s">
        <v>21</v>
      </c>
      <c r="X14" s="13" t="s">
        <v>21</v>
      </c>
      <c r="Y14" s="17">
        <v>-3660867</v>
      </c>
      <c r="Z14" s="15" t="s">
        <v>21</v>
      </c>
      <c r="AA14" s="16" t="s">
        <v>21</v>
      </c>
      <c r="AB14" s="18">
        <v>-3660867</v>
      </c>
    </row>
    <row r="15" spans="1:28" ht="13.5" customHeight="1" x14ac:dyDescent="0.15">
      <c r="A15" s="19"/>
      <c r="B15" s="20" t="s">
        <v>162</v>
      </c>
      <c r="C15" s="20"/>
      <c r="D15" s="20"/>
      <c r="E15" s="20"/>
      <c r="F15" s="20"/>
      <c r="G15" s="9">
        <v>2307495</v>
      </c>
      <c r="H15" s="21">
        <v>77837</v>
      </c>
      <c r="I15" s="21">
        <v>99909</v>
      </c>
      <c r="J15" s="22">
        <v>2485241</v>
      </c>
      <c r="K15" s="22">
        <v>31163</v>
      </c>
      <c r="L15" s="25">
        <v>2516405</v>
      </c>
      <c r="M15" s="23">
        <v>145020</v>
      </c>
      <c r="N15" s="21">
        <v>35727</v>
      </c>
      <c r="O15" s="26">
        <v>442280</v>
      </c>
      <c r="P15" s="298">
        <v>66221</v>
      </c>
      <c r="Q15" s="298">
        <v>501494</v>
      </c>
      <c r="R15" s="27">
        <v>45553</v>
      </c>
      <c r="S15" s="24">
        <v>3752699</v>
      </c>
      <c r="T15" s="26" t="s">
        <v>21</v>
      </c>
      <c r="U15" s="27">
        <v>255186</v>
      </c>
      <c r="V15" s="28">
        <v>4007885</v>
      </c>
      <c r="W15" s="62" t="s">
        <v>21</v>
      </c>
      <c r="X15" s="24" t="s">
        <v>21</v>
      </c>
      <c r="Y15" s="22">
        <v>4007885</v>
      </c>
      <c r="Z15" s="26" t="s">
        <v>21</v>
      </c>
      <c r="AA15" s="27" t="s">
        <v>21</v>
      </c>
      <c r="AB15" s="28">
        <v>4007885</v>
      </c>
    </row>
    <row r="16" spans="1:28" ht="13.5" customHeight="1" x14ac:dyDescent="0.15">
      <c r="A16" s="19"/>
      <c r="B16" s="20"/>
      <c r="C16" s="20" t="s">
        <v>164</v>
      </c>
      <c r="D16" s="20"/>
      <c r="E16" s="20"/>
      <c r="F16" s="20"/>
      <c r="G16" s="9">
        <v>1869745</v>
      </c>
      <c r="H16" s="21">
        <v>77386</v>
      </c>
      <c r="I16" s="21">
        <v>96384</v>
      </c>
      <c r="J16" s="22">
        <v>2043515</v>
      </c>
      <c r="K16" s="22">
        <v>11652</v>
      </c>
      <c r="L16" s="25">
        <v>2055167</v>
      </c>
      <c r="M16" s="23">
        <v>144959</v>
      </c>
      <c r="N16" s="21">
        <v>34637</v>
      </c>
      <c r="O16" s="26">
        <v>33246</v>
      </c>
      <c r="P16" s="298">
        <v>65432</v>
      </c>
      <c r="Q16" s="298">
        <v>53535</v>
      </c>
      <c r="R16" s="27">
        <v>2393</v>
      </c>
      <c r="S16" s="24">
        <v>2389368</v>
      </c>
      <c r="T16" s="26" t="s">
        <v>21</v>
      </c>
      <c r="U16" s="27" t="s">
        <v>21</v>
      </c>
      <c r="V16" s="28">
        <v>2389368</v>
      </c>
      <c r="W16" s="62" t="s">
        <v>21</v>
      </c>
      <c r="X16" s="24" t="s">
        <v>21</v>
      </c>
      <c r="Y16" s="22">
        <v>2389368</v>
      </c>
      <c r="Z16" s="26" t="s">
        <v>21</v>
      </c>
      <c r="AA16" s="27" t="s">
        <v>21</v>
      </c>
      <c r="AB16" s="28">
        <v>2389368</v>
      </c>
    </row>
    <row r="17" spans="1:28" ht="13.5" customHeight="1" x14ac:dyDescent="0.15">
      <c r="A17" s="19"/>
      <c r="B17" s="20"/>
      <c r="C17" s="20"/>
      <c r="D17" s="20" t="s">
        <v>166</v>
      </c>
      <c r="E17" s="20"/>
      <c r="F17" s="20"/>
      <c r="G17" s="9">
        <v>492828</v>
      </c>
      <c r="H17" s="21">
        <v>54024</v>
      </c>
      <c r="I17" s="21">
        <v>19624</v>
      </c>
      <c r="J17" s="22">
        <v>566476</v>
      </c>
      <c r="K17" s="22" t="s">
        <v>21</v>
      </c>
      <c r="L17" s="25">
        <v>566476</v>
      </c>
      <c r="M17" s="23">
        <v>10775</v>
      </c>
      <c r="N17" s="21">
        <v>5188</v>
      </c>
      <c r="O17" s="26">
        <v>16095</v>
      </c>
      <c r="P17" s="298">
        <v>34195</v>
      </c>
      <c r="Q17" s="298">
        <v>41680</v>
      </c>
      <c r="R17" s="27" t="s">
        <v>21</v>
      </c>
      <c r="S17" s="24">
        <v>674408</v>
      </c>
      <c r="T17" s="26" t="s">
        <v>21</v>
      </c>
      <c r="U17" s="27" t="s">
        <v>21</v>
      </c>
      <c r="V17" s="28">
        <v>674408</v>
      </c>
      <c r="W17" s="62" t="s">
        <v>21</v>
      </c>
      <c r="X17" s="24" t="s">
        <v>21</v>
      </c>
      <c r="Y17" s="22">
        <v>674408</v>
      </c>
      <c r="Z17" s="26" t="s">
        <v>21</v>
      </c>
      <c r="AA17" s="27" t="s">
        <v>21</v>
      </c>
      <c r="AB17" s="28">
        <v>674408</v>
      </c>
    </row>
    <row r="18" spans="1:28" ht="13.5" customHeight="1" x14ac:dyDescent="0.15">
      <c r="A18" s="19"/>
      <c r="B18" s="20"/>
      <c r="C18" s="20"/>
      <c r="D18" s="20"/>
      <c r="E18" s="20" t="s">
        <v>168</v>
      </c>
      <c r="F18" s="20"/>
      <c r="G18" s="9">
        <v>402170</v>
      </c>
      <c r="H18" s="21">
        <v>54009</v>
      </c>
      <c r="I18" s="21">
        <v>19624</v>
      </c>
      <c r="J18" s="22">
        <v>475803</v>
      </c>
      <c r="K18" s="22" t="s">
        <v>21</v>
      </c>
      <c r="L18" s="25">
        <v>475803</v>
      </c>
      <c r="M18" s="23">
        <v>10775</v>
      </c>
      <c r="N18" s="21">
        <v>5188</v>
      </c>
      <c r="O18" s="26">
        <v>15761</v>
      </c>
      <c r="P18" s="298">
        <v>34195</v>
      </c>
      <c r="Q18" s="298">
        <v>41680</v>
      </c>
      <c r="R18" s="27" t="s">
        <v>21</v>
      </c>
      <c r="S18" s="24">
        <v>583401</v>
      </c>
      <c r="T18" s="26" t="s">
        <v>21</v>
      </c>
      <c r="U18" s="27" t="s">
        <v>21</v>
      </c>
      <c r="V18" s="28">
        <v>583401</v>
      </c>
      <c r="W18" s="62" t="s">
        <v>21</v>
      </c>
      <c r="X18" s="24" t="s">
        <v>21</v>
      </c>
      <c r="Y18" s="22">
        <v>583401</v>
      </c>
      <c r="Z18" s="26" t="s">
        <v>21</v>
      </c>
      <c r="AA18" s="27" t="s">
        <v>21</v>
      </c>
      <c r="AB18" s="28">
        <v>583401</v>
      </c>
    </row>
    <row r="19" spans="1:28" ht="13.5" customHeight="1" x14ac:dyDescent="0.15">
      <c r="A19" s="8"/>
      <c r="B19" s="3"/>
      <c r="C19" s="3"/>
      <c r="D19" s="3"/>
      <c r="E19" s="3" t="s">
        <v>170</v>
      </c>
      <c r="F19" s="3"/>
      <c r="G19" s="9">
        <v>28355</v>
      </c>
      <c r="H19" s="21" t="s">
        <v>21</v>
      </c>
      <c r="I19" s="21" t="s">
        <v>21</v>
      </c>
      <c r="J19" s="22">
        <v>28355</v>
      </c>
      <c r="K19" s="22" t="s">
        <v>21</v>
      </c>
      <c r="L19" s="25">
        <v>28355</v>
      </c>
      <c r="M19" s="23" t="s">
        <v>21</v>
      </c>
      <c r="N19" s="21" t="s">
        <v>21</v>
      </c>
      <c r="O19" s="26" t="s">
        <v>21</v>
      </c>
      <c r="P19" s="298" t="s">
        <v>21</v>
      </c>
      <c r="Q19" s="298" t="s">
        <v>21</v>
      </c>
      <c r="R19" s="27" t="s">
        <v>21</v>
      </c>
      <c r="S19" s="24">
        <v>28355</v>
      </c>
      <c r="T19" s="26" t="s">
        <v>21</v>
      </c>
      <c r="U19" s="27" t="s">
        <v>21</v>
      </c>
      <c r="V19" s="28">
        <v>28355</v>
      </c>
      <c r="W19" s="62" t="s">
        <v>21</v>
      </c>
      <c r="X19" s="24" t="s">
        <v>21</v>
      </c>
      <c r="Y19" s="22">
        <v>28355</v>
      </c>
      <c r="Z19" s="26" t="s">
        <v>21</v>
      </c>
      <c r="AA19" s="27" t="s">
        <v>21</v>
      </c>
      <c r="AB19" s="28">
        <v>28355</v>
      </c>
    </row>
    <row r="20" spans="1:28" ht="13.5" customHeight="1" x14ac:dyDescent="0.15">
      <c r="A20" s="19"/>
      <c r="B20" s="20"/>
      <c r="C20" s="20"/>
      <c r="D20" s="20"/>
      <c r="E20" s="32" t="s">
        <v>172</v>
      </c>
      <c r="F20" s="20"/>
      <c r="G20" s="9">
        <v>25210</v>
      </c>
      <c r="H20" s="21" t="s">
        <v>21</v>
      </c>
      <c r="I20" s="21" t="s">
        <v>21</v>
      </c>
      <c r="J20" s="22">
        <v>25210</v>
      </c>
      <c r="K20" s="22" t="s">
        <v>21</v>
      </c>
      <c r="L20" s="25">
        <v>25210</v>
      </c>
      <c r="M20" s="23" t="s">
        <v>21</v>
      </c>
      <c r="N20" s="21" t="s">
        <v>21</v>
      </c>
      <c r="O20" s="26" t="s">
        <v>21</v>
      </c>
      <c r="P20" s="298" t="s">
        <v>21</v>
      </c>
      <c r="Q20" s="298" t="s">
        <v>21</v>
      </c>
      <c r="R20" s="27" t="s">
        <v>21</v>
      </c>
      <c r="S20" s="24">
        <v>25210</v>
      </c>
      <c r="T20" s="26" t="s">
        <v>21</v>
      </c>
      <c r="U20" s="27" t="s">
        <v>21</v>
      </c>
      <c r="V20" s="28">
        <v>25210</v>
      </c>
      <c r="W20" s="62" t="s">
        <v>21</v>
      </c>
      <c r="X20" s="24" t="s">
        <v>21</v>
      </c>
      <c r="Y20" s="22">
        <v>25210</v>
      </c>
      <c r="Z20" s="26" t="s">
        <v>21</v>
      </c>
      <c r="AA20" s="27" t="s">
        <v>21</v>
      </c>
      <c r="AB20" s="28">
        <v>25210</v>
      </c>
    </row>
    <row r="21" spans="1:28" ht="13.5" customHeight="1" x14ac:dyDescent="0.15">
      <c r="A21" s="8"/>
      <c r="B21" s="3"/>
      <c r="C21" s="3"/>
      <c r="D21" s="3"/>
      <c r="E21" s="3" t="s">
        <v>52</v>
      </c>
      <c r="F21" s="3"/>
      <c r="G21" s="9">
        <v>37094</v>
      </c>
      <c r="H21" s="21">
        <v>15</v>
      </c>
      <c r="I21" s="21" t="s">
        <v>21</v>
      </c>
      <c r="J21" s="22">
        <v>37109</v>
      </c>
      <c r="K21" s="22" t="s">
        <v>21</v>
      </c>
      <c r="L21" s="25">
        <v>37109</v>
      </c>
      <c r="M21" s="23" t="s">
        <v>21</v>
      </c>
      <c r="N21" s="21" t="s">
        <v>21</v>
      </c>
      <c r="O21" s="26">
        <v>334</v>
      </c>
      <c r="P21" s="298" t="s">
        <v>21</v>
      </c>
      <c r="Q21" s="298" t="s">
        <v>21</v>
      </c>
      <c r="R21" s="27" t="s">
        <v>21</v>
      </c>
      <c r="S21" s="24">
        <v>37443</v>
      </c>
      <c r="T21" s="26" t="s">
        <v>21</v>
      </c>
      <c r="U21" s="27" t="s">
        <v>21</v>
      </c>
      <c r="V21" s="28">
        <v>37443</v>
      </c>
      <c r="W21" s="62" t="s">
        <v>21</v>
      </c>
      <c r="X21" s="24" t="s">
        <v>21</v>
      </c>
      <c r="Y21" s="22">
        <v>37443</v>
      </c>
      <c r="Z21" s="26" t="s">
        <v>21</v>
      </c>
      <c r="AA21" s="27" t="s">
        <v>21</v>
      </c>
      <c r="AB21" s="28">
        <v>37443</v>
      </c>
    </row>
    <row r="22" spans="1:28" ht="13.5" customHeight="1" x14ac:dyDescent="0.15">
      <c r="A22" s="19"/>
      <c r="B22" s="20"/>
      <c r="C22" s="20"/>
      <c r="D22" s="20" t="s">
        <v>175</v>
      </c>
      <c r="E22" s="20"/>
      <c r="F22" s="20"/>
      <c r="G22" s="9">
        <v>1297826</v>
      </c>
      <c r="H22" s="21">
        <v>23362</v>
      </c>
      <c r="I22" s="21">
        <v>76751</v>
      </c>
      <c r="J22" s="22">
        <v>1397938</v>
      </c>
      <c r="K22" s="22">
        <v>11652</v>
      </c>
      <c r="L22" s="25">
        <v>1409590</v>
      </c>
      <c r="M22" s="23">
        <v>125943</v>
      </c>
      <c r="N22" s="21">
        <v>26810</v>
      </c>
      <c r="O22" s="26">
        <v>9217</v>
      </c>
      <c r="P22" s="298">
        <v>31237</v>
      </c>
      <c r="Q22" s="298">
        <v>8798</v>
      </c>
      <c r="R22" s="27">
        <v>2356</v>
      </c>
      <c r="S22" s="24">
        <v>1613950</v>
      </c>
      <c r="T22" s="26" t="s">
        <v>21</v>
      </c>
      <c r="U22" s="27" t="s">
        <v>21</v>
      </c>
      <c r="V22" s="28">
        <v>1613950</v>
      </c>
      <c r="W22" s="62" t="s">
        <v>21</v>
      </c>
      <c r="X22" s="24" t="s">
        <v>21</v>
      </c>
      <c r="Y22" s="22">
        <v>1613950</v>
      </c>
      <c r="Z22" s="26" t="s">
        <v>21</v>
      </c>
      <c r="AA22" s="27" t="s">
        <v>21</v>
      </c>
      <c r="AB22" s="28">
        <v>1613950</v>
      </c>
    </row>
    <row r="23" spans="1:28" ht="13.5" customHeight="1" x14ac:dyDescent="0.15">
      <c r="A23" s="8"/>
      <c r="B23" s="3"/>
      <c r="C23" s="3"/>
      <c r="D23" s="3"/>
      <c r="E23" s="3" t="s">
        <v>177</v>
      </c>
      <c r="F23" s="3"/>
      <c r="G23" s="9">
        <v>432674</v>
      </c>
      <c r="H23" s="21">
        <v>19858</v>
      </c>
      <c r="I23" s="21">
        <v>59960</v>
      </c>
      <c r="J23" s="22">
        <v>512491</v>
      </c>
      <c r="K23" s="22">
        <v>11652</v>
      </c>
      <c r="L23" s="25">
        <v>524143</v>
      </c>
      <c r="M23" s="23">
        <v>27348</v>
      </c>
      <c r="N23" s="21">
        <v>16221</v>
      </c>
      <c r="O23" s="26">
        <v>9179</v>
      </c>
      <c r="P23" s="298">
        <v>29511</v>
      </c>
      <c r="Q23" s="298">
        <v>8525</v>
      </c>
      <c r="R23" s="27">
        <v>2356</v>
      </c>
      <c r="S23" s="24">
        <v>617284</v>
      </c>
      <c r="T23" s="26" t="s">
        <v>21</v>
      </c>
      <c r="U23" s="27" t="s">
        <v>21</v>
      </c>
      <c r="V23" s="28">
        <v>617284</v>
      </c>
      <c r="W23" s="62" t="s">
        <v>21</v>
      </c>
      <c r="X23" s="24" t="s">
        <v>21</v>
      </c>
      <c r="Y23" s="22">
        <v>617284</v>
      </c>
      <c r="Z23" s="26" t="s">
        <v>21</v>
      </c>
      <c r="AA23" s="27" t="s">
        <v>21</v>
      </c>
      <c r="AB23" s="28">
        <v>617284</v>
      </c>
    </row>
    <row r="24" spans="1:28" ht="13.5" customHeight="1" x14ac:dyDescent="0.15">
      <c r="A24" s="19"/>
      <c r="B24" s="20"/>
      <c r="C24" s="20"/>
      <c r="D24" s="20"/>
      <c r="E24" s="20" t="s">
        <v>179</v>
      </c>
      <c r="F24" s="20"/>
      <c r="G24" s="9">
        <v>12565</v>
      </c>
      <c r="H24" s="21">
        <v>500</v>
      </c>
      <c r="I24" s="21">
        <v>1145</v>
      </c>
      <c r="J24" s="22">
        <v>14211</v>
      </c>
      <c r="K24" s="22" t="s">
        <v>21</v>
      </c>
      <c r="L24" s="25">
        <v>14211</v>
      </c>
      <c r="M24" s="23">
        <v>2022</v>
      </c>
      <c r="N24" s="21">
        <v>637</v>
      </c>
      <c r="O24" s="26" t="s">
        <v>21</v>
      </c>
      <c r="P24" s="298" t="s">
        <v>21</v>
      </c>
      <c r="Q24" s="298" t="s">
        <v>21</v>
      </c>
      <c r="R24" s="27" t="s">
        <v>21</v>
      </c>
      <c r="S24" s="24">
        <v>16869</v>
      </c>
      <c r="T24" s="26" t="s">
        <v>21</v>
      </c>
      <c r="U24" s="27" t="s">
        <v>21</v>
      </c>
      <c r="V24" s="28">
        <v>16869</v>
      </c>
      <c r="W24" s="62" t="s">
        <v>21</v>
      </c>
      <c r="X24" s="24" t="s">
        <v>21</v>
      </c>
      <c r="Y24" s="22">
        <v>16869</v>
      </c>
      <c r="Z24" s="26" t="s">
        <v>21</v>
      </c>
      <c r="AA24" s="27" t="s">
        <v>21</v>
      </c>
      <c r="AB24" s="28">
        <v>16869</v>
      </c>
    </row>
    <row r="25" spans="1:28" ht="13.5" customHeight="1" x14ac:dyDescent="0.15">
      <c r="A25" s="8"/>
      <c r="B25" s="3"/>
      <c r="C25" s="3"/>
      <c r="D25" s="3"/>
      <c r="E25" s="3" t="s">
        <v>181</v>
      </c>
      <c r="F25" s="3"/>
      <c r="G25" s="9">
        <v>842829</v>
      </c>
      <c r="H25" s="21">
        <v>3004</v>
      </c>
      <c r="I25" s="21">
        <v>15646</v>
      </c>
      <c r="J25" s="22">
        <v>861478</v>
      </c>
      <c r="K25" s="22" t="s">
        <v>21</v>
      </c>
      <c r="L25" s="25">
        <v>861478</v>
      </c>
      <c r="M25" s="23">
        <v>95367</v>
      </c>
      <c r="N25" s="21">
        <v>9951</v>
      </c>
      <c r="O25" s="26">
        <v>38</v>
      </c>
      <c r="P25" s="298">
        <v>1524</v>
      </c>
      <c r="Q25" s="298">
        <v>273</v>
      </c>
      <c r="R25" s="27" t="s">
        <v>21</v>
      </c>
      <c r="S25" s="24">
        <v>968632</v>
      </c>
      <c r="T25" s="26" t="s">
        <v>21</v>
      </c>
      <c r="U25" s="27" t="s">
        <v>21</v>
      </c>
      <c r="V25" s="28">
        <v>968632</v>
      </c>
      <c r="W25" s="62" t="s">
        <v>21</v>
      </c>
      <c r="X25" s="24" t="s">
        <v>21</v>
      </c>
      <c r="Y25" s="22">
        <v>968632</v>
      </c>
      <c r="Z25" s="26" t="s">
        <v>21</v>
      </c>
      <c r="AA25" s="27" t="s">
        <v>21</v>
      </c>
      <c r="AB25" s="28">
        <v>968632</v>
      </c>
    </row>
    <row r="26" spans="1:28" ht="13.5" customHeight="1" x14ac:dyDescent="0.15">
      <c r="A26" s="19"/>
      <c r="B26" s="20"/>
      <c r="C26" s="20"/>
      <c r="D26" s="20"/>
      <c r="E26" s="20" t="s">
        <v>52</v>
      </c>
      <c r="F26" s="20"/>
      <c r="G26" s="9">
        <v>9758</v>
      </c>
      <c r="H26" s="21" t="s">
        <v>21</v>
      </c>
      <c r="I26" s="21" t="s">
        <v>21</v>
      </c>
      <c r="J26" s="22">
        <v>9758</v>
      </c>
      <c r="K26" s="22" t="s">
        <v>21</v>
      </c>
      <c r="L26" s="25">
        <v>9758</v>
      </c>
      <c r="M26" s="23">
        <v>1206</v>
      </c>
      <c r="N26" s="21" t="s">
        <v>21</v>
      </c>
      <c r="O26" s="26" t="s">
        <v>21</v>
      </c>
      <c r="P26" s="298">
        <v>201</v>
      </c>
      <c r="Q26" s="298" t="s">
        <v>21</v>
      </c>
      <c r="R26" s="27" t="s">
        <v>21</v>
      </c>
      <c r="S26" s="24">
        <v>11165</v>
      </c>
      <c r="T26" s="26" t="s">
        <v>21</v>
      </c>
      <c r="U26" s="27" t="s">
        <v>21</v>
      </c>
      <c r="V26" s="28">
        <v>11165</v>
      </c>
      <c r="W26" s="62" t="s">
        <v>21</v>
      </c>
      <c r="X26" s="24" t="s">
        <v>21</v>
      </c>
      <c r="Y26" s="22">
        <v>11165</v>
      </c>
      <c r="Z26" s="26" t="s">
        <v>21</v>
      </c>
      <c r="AA26" s="27" t="s">
        <v>21</v>
      </c>
      <c r="AB26" s="28">
        <v>11165</v>
      </c>
    </row>
    <row r="27" spans="1:28" ht="13.5" customHeight="1" x14ac:dyDescent="0.15">
      <c r="A27" s="8"/>
      <c r="B27" s="3"/>
      <c r="C27" s="3"/>
      <c r="D27" s="3" t="s">
        <v>184</v>
      </c>
      <c r="E27" s="3"/>
      <c r="F27" s="3"/>
      <c r="G27" s="9">
        <v>79091</v>
      </c>
      <c r="H27" s="21" t="s">
        <v>21</v>
      </c>
      <c r="I27" s="21">
        <v>9</v>
      </c>
      <c r="J27" s="22">
        <v>79101</v>
      </c>
      <c r="K27" s="22" t="s">
        <v>21</v>
      </c>
      <c r="L27" s="25">
        <v>79101</v>
      </c>
      <c r="M27" s="23">
        <v>8240</v>
      </c>
      <c r="N27" s="21">
        <v>2640</v>
      </c>
      <c r="O27" s="26">
        <v>7934</v>
      </c>
      <c r="P27" s="298" t="s">
        <v>21</v>
      </c>
      <c r="Q27" s="298">
        <v>3057</v>
      </c>
      <c r="R27" s="27">
        <v>38</v>
      </c>
      <c r="S27" s="24">
        <v>101009</v>
      </c>
      <c r="T27" s="26" t="s">
        <v>21</v>
      </c>
      <c r="U27" s="27" t="s">
        <v>21</v>
      </c>
      <c r="V27" s="28">
        <v>101009</v>
      </c>
      <c r="W27" s="62" t="s">
        <v>21</v>
      </c>
      <c r="X27" s="24" t="s">
        <v>21</v>
      </c>
      <c r="Y27" s="22">
        <v>101009</v>
      </c>
      <c r="Z27" s="26" t="s">
        <v>21</v>
      </c>
      <c r="AA27" s="27" t="s">
        <v>21</v>
      </c>
      <c r="AB27" s="28">
        <v>101009</v>
      </c>
    </row>
    <row r="28" spans="1:28" ht="13.5" customHeight="1" x14ac:dyDescent="0.15">
      <c r="A28" s="19"/>
      <c r="B28" s="20"/>
      <c r="C28" s="20"/>
      <c r="D28" s="20"/>
      <c r="E28" s="20" t="s">
        <v>186</v>
      </c>
      <c r="F28" s="20"/>
      <c r="G28" s="9">
        <v>17620</v>
      </c>
      <c r="H28" s="21" t="s">
        <v>21</v>
      </c>
      <c r="I28" s="21">
        <v>9</v>
      </c>
      <c r="J28" s="22">
        <v>17629</v>
      </c>
      <c r="K28" s="22" t="s">
        <v>21</v>
      </c>
      <c r="L28" s="25">
        <v>17629</v>
      </c>
      <c r="M28" s="23">
        <v>8240</v>
      </c>
      <c r="N28" s="21">
        <v>2640</v>
      </c>
      <c r="O28" s="26" t="s">
        <v>21</v>
      </c>
      <c r="P28" s="298" t="s">
        <v>21</v>
      </c>
      <c r="Q28" s="298" t="s">
        <v>21</v>
      </c>
      <c r="R28" s="27" t="s">
        <v>21</v>
      </c>
      <c r="S28" s="24">
        <v>28509</v>
      </c>
      <c r="T28" s="26" t="s">
        <v>21</v>
      </c>
      <c r="U28" s="27" t="s">
        <v>21</v>
      </c>
      <c r="V28" s="28">
        <v>28509</v>
      </c>
      <c r="W28" s="62" t="s">
        <v>21</v>
      </c>
      <c r="X28" s="24" t="s">
        <v>21</v>
      </c>
      <c r="Y28" s="22">
        <v>28509</v>
      </c>
      <c r="Z28" s="26" t="s">
        <v>21</v>
      </c>
      <c r="AA28" s="27" t="s">
        <v>21</v>
      </c>
      <c r="AB28" s="28">
        <v>28509</v>
      </c>
    </row>
    <row r="29" spans="1:28" ht="13.5" customHeight="1" x14ac:dyDescent="0.15">
      <c r="A29" s="8"/>
      <c r="B29" s="3"/>
      <c r="C29" s="3"/>
      <c r="D29" s="3"/>
      <c r="E29" s="31" t="s">
        <v>188</v>
      </c>
      <c r="F29" s="3"/>
      <c r="G29" s="9">
        <v>343</v>
      </c>
      <c r="H29" s="21" t="s">
        <v>21</v>
      </c>
      <c r="I29" s="21" t="s">
        <v>21</v>
      </c>
      <c r="J29" s="22">
        <v>343</v>
      </c>
      <c r="K29" s="22" t="s">
        <v>21</v>
      </c>
      <c r="L29" s="25">
        <v>343</v>
      </c>
      <c r="M29" s="23" t="s">
        <v>21</v>
      </c>
      <c r="N29" s="21" t="s">
        <v>21</v>
      </c>
      <c r="O29" s="26" t="s">
        <v>21</v>
      </c>
      <c r="P29" s="298" t="s">
        <v>21</v>
      </c>
      <c r="Q29" s="298" t="s">
        <v>21</v>
      </c>
      <c r="R29" s="27" t="s">
        <v>21</v>
      </c>
      <c r="S29" s="24">
        <v>343</v>
      </c>
      <c r="T29" s="26" t="s">
        <v>21</v>
      </c>
      <c r="U29" s="27" t="s">
        <v>21</v>
      </c>
      <c r="V29" s="28">
        <v>343</v>
      </c>
      <c r="W29" s="62" t="s">
        <v>21</v>
      </c>
      <c r="X29" s="24" t="s">
        <v>21</v>
      </c>
      <c r="Y29" s="22">
        <v>343</v>
      </c>
      <c r="Z29" s="26" t="s">
        <v>21</v>
      </c>
      <c r="AA29" s="27" t="s">
        <v>21</v>
      </c>
      <c r="AB29" s="28">
        <v>343</v>
      </c>
    </row>
    <row r="30" spans="1:28" ht="13.5" customHeight="1" x14ac:dyDescent="0.15">
      <c r="A30" s="19"/>
      <c r="B30" s="20"/>
      <c r="C30" s="20"/>
      <c r="D30" s="20"/>
      <c r="E30" s="20" t="s">
        <v>52</v>
      </c>
      <c r="F30" s="20"/>
      <c r="G30" s="9">
        <v>61129</v>
      </c>
      <c r="H30" s="21" t="s">
        <v>21</v>
      </c>
      <c r="I30" s="21" t="s">
        <v>21</v>
      </c>
      <c r="J30" s="22">
        <v>61129</v>
      </c>
      <c r="K30" s="22" t="s">
        <v>21</v>
      </c>
      <c r="L30" s="25">
        <v>61129</v>
      </c>
      <c r="M30" s="23" t="s">
        <v>21</v>
      </c>
      <c r="N30" s="21" t="s">
        <v>21</v>
      </c>
      <c r="O30" s="26">
        <v>7934</v>
      </c>
      <c r="P30" s="298" t="s">
        <v>21</v>
      </c>
      <c r="Q30" s="298">
        <v>3057</v>
      </c>
      <c r="R30" s="27">
        <v>38</v>
      </c>
      <c r="S30" s="24">
        <v>72157</v>
      </c>
      <c r="T30" s="26" t="s">
        <v>21</v>
      </c>
      <c r="U30" s="27" t="s">
        <v>21</v>
      </c>
      <c r="V30" s="28">
        <v>72157</v>
      </c>
      <c r="W30" s="62" t="s">
        <v>21</v>
      </c>
      <c r="X30" s="24" t="s">
        <v>21</v>
      </c>
      <c r="Y30" s="22">
        <v>72157</v>
      </c>
      <c r="Z30" s="26" t="s">
        <v>21</v>
      </c>
      <c r="AA30" s="27" t="s">
        <v>21</v>
      </c>
      <c r="AB30" s="28">
        <v>72157</v>
      </c>
    </row>
    <row r="31" spans="1:28" ht="13.5" customHeight="1" x14ac:dyDescent="0.15">
      <c r="A31" s="8"/>
      <c r="B31" s="3"/>
      <c r="C31" s="3" t="s">
        <v>191</v>
      </c>
      <c r="D31" s="3"/>
      <c r="E31" s="3"/>
      <c r="F31" s="3"/>
      <c r="G31" s="9">
        <v>437750</v>
      </c>
      <c r="H31" s="21">
        <v>451</v>
      </c>
      <c r="I31" s="21">
        <v>3525</v>
      </c>
      <c r="J31" s="22">
        <v>441726</v>
      </c>
      <c r="K31" s="22">
        <v>19512</v>
      </c>
      <c r="L31" s="25">
        <v>461238</v>
      </c>
      <c r="M31" s="23">
        <v>61</v>
      </c>
      <c r="N31" s="21">
        <v>1090</v>
      </c>
      <c r="O31" s="26">
        <v>409034</v>
      </c>
      <c r="P31" s="298">
        <v>789</v>
      </c>
      <c r="Q31" s="298">
        <v>447960</v>
      </c>
      <c r="R31" s="27">
        <v>43160</v>
      </c>
      <c r="S31" s="24">
        <v>1363331</v>
      </c>
      <c r="T31" s="26" t="s">
        <v>21</v>
      </c>
      <c r="U31" s="27">
        <v>255186</v>
      </c>
      <c r="V31" s="28">
        <v>1618518</v>
      </c>
      <c r="W31" s="62" t="s">
        <v>21</v>
      </c>
      <c r="X31" s="24" t="s">
        <v>21</v>
      </c>
      <c r="Y31" s="22">
        <v>1618518</v>
      </c>
      <c r="Z31" s="26" t="s">
        <v>21</v>
      </c>
      <c r="AA31" s="27" t="s">
        <v>21</v>
      </c>
      <c r="AB31" s="28">
        <v>1618518</v>
      </c>
    </row>
    <row r="32" spans="1:28" ht="13.5" customHeight="1" x14ac:dyDescent="0.15">
      <c r="A32" s="19"/>
      <c r="B32" s="20"/>
      <c r="C32" s="20"/>
      <c r="D32" s="20" t="s">
        <v>193</v>
      </c>
      <c r="E32" s="20"/>
      <c r="F32" s="20"/>
      <c r="G32" s="9">
        <v>331529</v>
      </c>
      <c r="H32" s="21">
        <v>276</v>
      </c>
      <c r="I32" s="21">
        <v>20</v>
      </c>
      <c r="J32" s="22">
        <v>331825</v>
      </c>
      <c r="K32" s="22" t="s">
        <v>21</v>
      </c>
      <c r="L32" s="25">
        <v>331825</v>
      </c>
      <c r="M32" s="23">
        <v>53</v>
      </c>
      <c r="N32" s="21">
        <v>820</v>
      </c>
      <c r="O32" s="26">
        <v>402081</v>
      </c>
      <c r="P32" s="298">
        <v>605</v>
      </c>
      <c r="Q32" s="298">
        <v>447853</v>
      </c>
      <c r="R32" s="27">
        <v>43160</v>
      </c>
      <c r="S32" s="24">
        <v>1226396</v>
      </c>
      <c r="T32" s="26" t="s">
        <v>21</v>
      </c>
      <c r="U32" s="27" t="s">
        <v>21</v>
      </c>
      <c r="V32" s="28">
        <v>1226396</v>
      </c>
      <c r="W32" s="62" t="s">
        <v>21</v>
      </c>
      <c r="X32" s="24" t="s">
        <v>21</v>
      </c>
      <c r="Y32" s="22">
        <v>1226396</v>
      </c>
      <c r="Z32" s="26" t="s">
        <v>21</v>
      </c>
      <c r="AA32" s="27" t="s">
        <v>21</v>
      </c>
      <c r="AB32" s="28">
        <v>1226396</v>
      </c>
    </row>
    <row r="33" spans="1:28" ht="13.5" customHeight="1" x14ac:dyDescent="0.15">
      <c r="A33" s="19"/>
      <c r="B33" s="20"/>
      <c r="C33" s="20"/>
      <c r="D33" s="20" t="s">
        <v>195</v>
      </c>
      <c r="E33" s="20"/>
      <c r="F33" s="20"/>
      <c r="G33" s="9">
        <v>104286</v>
      </c>
      <c r="H33" s="21">
        <v>150</v>
      </c>
      <c r="I33" s="21">
        <v>200</v>
      </c>
      <c r="J33" s="22">
        <v>104636</v>
      </c>
      <c r="K33" s="22" t="s">
        <v>21</v>
      </c>
      <c r="L33" s="25">
        <v>104636</v>
      </c>
      <c r="M33" s="23" t="s">
        <v>21</v>
      </c>
      <c r="N33" s="21" t="s">
        <v>21</v>
      </c>
      <c r="O33" s="26" t="s">
        <v>21</v>
      </c>
      <c r="P33" s="298">
        <v>159</v>
      </c>
      <c r="Q33" s="298">
        <v>100</v>
      </c>
      <c r="R33" s="27" t="s">
        <v>21</v>
      </c>
      <c r="S33" s="24">
        <v>104895</v>
      </c>
      <c r="T33" s="26" t="s">
        <v>21</v>
      </c>
      <c r="U33" s="27" t="s">
        <v>21</v>
      </c>
      <c r="V33" s="28">
        <v>104895</v>
      </c>
      <c r="W33" s="62" t="s">
        <v>21</v>
      </c>
      <c r="X33" s="24" t="s">
        <v>21</v>
      </c>
      <c r="Y33" s="22">
        <v>104895</v>
      </c>
      <c r="Z33" s="26" t="s">
        <v>21</v>
      </c>
      <c r="AA33" s="27" t="s">
        <v>21</v>
      </c>
      <c r="AB33" s="28">
        <v>104895</v>
      </c>
    </row>
    <row r="34" spans="1:28" ht="13.5" customHeight="1" x14ac:dyDescent="0.15">
      <c r="A34" s="19"/>
      <c r="B34" s="20"/>
      <c r="C34" s="20"/>
      <c r="D34" s="20" t="s">
        <v>197</v>
      </c>
      <c r="E34" s="20"/>
      <c r="F34" s="20"/>
      <c r="G34" s="9" t="s">
        <v>21</v>
      </c>
      <c r="H34" s="21" t="s">
        <v>21</v>
      </c>
      <c r="I34" s="21" t="s">
        <v>21</v>
      </c>
      <c r="J34" s="22" t="s">
        <v>21</v>
      </c>
      <c r="K34" s="22">
        <v>19512</v>
      </c>
      <c r="L34" s="25">
        <v>19512</v>
      </c>
      <c r="M34" s="23" t="s">
        <v>21</v>
      </c>
      <c r="N34" s="21" t="s">
        <v>21</v>
      </c>
      <c r="O34" s="26">
        <v>6953</v>
      </c>
      <c r="P34" s="298" t="s">
        <v>21</v>
      </c>
      <c r="Q34" s="298" t="s">
        <v>21</v>
      </c>
      <c r="R34" s="27">
        <v>0</v>
      </c>
      <c r="S34" s="24">
        <v>26465</v>
      </c>
      <c r="T34" s="26" t="s">
        <v>21</v>
      </c>
      <c r="U34" s="27">
        <v>255186</v>
      </c>
      <c r="V34" s="28">
        <v>281651</v>
      </c>
      <c r="W34" s="62" t="s">
        <v>21</v>
      </c>
      <c r="X34" s="24" t="s">
        <v>21</v>
      </c>
      <c r="Y34" s="22">
        <v>281651</v>
      </c>
      <c r="Z34" s="26" t="s">
        <v>21</v>
      </c>
      <c r="AA34" s="27" t="s">
        <v>21</v>
      </c>
      <c r="AB34" s="28">
        <v>281651</v>
      </c>
    </row>
    <row r="35" spans="1:28" ht="13.5" customHeight="1" x14ac:dyDescent="0.15">
      <c r="A35" s="19"/>
      <c r="B35" s="20"/>
      <c r="C35" s="20"/>
      <c r="D35" s="20" t="s">
        <v>52</v>
      </c>
      <c r="E35" s="20"/>
      <c r="F35" s="20"/>
      <c r="G35" s="9">
        <v>1936</v>
      </c>
      <c r="H35" s="21">
        <v>25</v>
      </c>
      <c r="I35" s="21">
        <v>3305</v>
      </c>
      <c r="J35" s="22">
        <v>5266</v>
      </c>
      <c r="K35" s="22" t="s">
        <v>21</v>
      </c>
      <c r="L35" s="25">
        <v>5266</v>
      </c>
      <c r="M35" s="23">
        <v>8</v>
      </c>
      <c r="N35" s="21">
        <v>270</v>
      </c>
      <c r="O35" s="26" t="s">
        <v>21</v>
      </c>
      <c r="P35" s="298">
        <v>25</v>
      </c>
      <c r="Q35" s="298">
        <v>7</v>
      </c>
      <c r="R35" s="27" t="s">
        <v>21</v>
      </c>
      <c r="S35" s="24">
        <v>5575</v>
      </c>
      <c r="T35" s="26" t="s">
        <v>21</v>
      </c>
      <c r="U35" s="27" t="s">
        <v>21</v>
      </c>
      <c r="V35" s="28">
        <v>5575</v>
      </c>
      <c r="W35" s="62" t="s">
        <v>21</v>
      </c>
      <c r="X35" s="24" t="s">
        <v>21</v>
      </c>
      <c r="Y35" s="22">
        <v>5575</v>
      </c>
      <c r="Z35" s="26" t="s">
        <v>21</v>
      </c>
      <c r="AA35" s="27" t="s">
        <v>21</v>
      </c>
      <c r="AB35" s="28">
        <v>5575</v>
      </c>
    </row>
    <row r="36" spans="1:28" ht="13.5" customHeight="1" x14ac:dyDescent="0.15">
      <c r="A36" s="19"/>
      <c r="B36" s="20" t="s">
        <v>200</v>
      </c>
      <c r="C36" s="20"/>
      <c r="D36" s="20"/>
      <c r="E36" s="20"/>
      <c r="F36" s="20"/>
      <c r="G36" s="9">
        <v>95110</v>
      </c>
      <c r="H36" s="21">
        <v>82282</v>
      </c>
      <c r="I36" s="21">
        <v>68756</v>
      </c>
      <c r="J36" s="22">
        <v>246149</v>
      </c>
      <c r="K36" s="22">
        <v>11652</v>
      </c>
      <c r="L36" s="25">
        <v>257801</v>
      </c>
      <c r="M36" s="23">
        <v>26335</v>
      </c>
      <c r="N36" s="21">
        <v>15926</v>
      </c>
      <c r="O36" s="26">
        <v>266</v>
      </c>
      <c r="P36" s="298">
        <v>43137</v>
      </c>
      <c r="Q36" s="298">
        <v>1521</v>
      </c>
      <c r="R36" s="27">
        <v>2034</v>
      </c>
      <c r="S36" s="24">
        <v>347019</v>
      </c>
      <c r="T36" s="26" t="s">
        <v>21</v>
      </c>
      <c r="U36" s="27" t="s">
        <v>21</v>
      </c>
      <c r="V36" s="28">
        <v>347019</v>
      </c>
      <c r="W36" s="62" t="s">
        <v>21</v>
      </c>
      <c r="X36" s="24" t="s">
        <v>21</v>
      </c>
      <c r="Y36" s="22">
        <v>347019</v>
      </c>
      <c r="Z36" s="26" t="s">
        <v>21</v>
      </c>
      <c r="AA36" s="27" t="s">
        <v>21</v>
      </c>
      <c r="AB36" s="28">
        <v>347019</v>
      </c>
    </row>
    <row r="37" spans="1:28" ht="13.5" customHeight="1" x14ac:dyDescent="0.15">
      <c r="A37" s="19"/>
      <c r="B37" s="20"/>
      <c r="C37" s="20" t="s">
        <v>202</v>
      </c>
      <c r="D37" s="20"/>
      <c r="E37" s="20"/>
      <c r="F37" s="20"/>
      <c r="G37" s="9">
        <v>44506</v>
      </c>
      <c r="H37" s="21">
        <v>1077</v>
      </c>
      <c r="I37" s="21">
        <v>25054</v>
      </c>
      <c r="J37" s="22">
        <v>70636</v>
      </c>
      <c r="K37" s="22" t="s">
        <v>21</v>
      </c>
      <c r="L37" s="25">
        <v>70636</v>
      </c>
      <c r="M37" s="23">
        <v>21741</v>
      </c>
      <c r="N37" s="21">
        <v>14810</v>
      </c>
      <c r="O37" s="26" t="s">
        <v>21</v>
      </c>
      <c r="P37" s="298">
        <v>337</v>
      </c>
      <c r="Q37" s="298">
        <v>63</v>
      </c>
      <c r="R37" s="27" t="s">
        <v>21</v>
      </c>
      <c r="S37" s="24">
        <v>107587</v>
      </c>
      <c r="T37" s="26" t="s">
        <v>21</v>
      </c>
      <c r="U37" s="27" t="s">
        <v>21</v>
      </c>
      <c r="V37" s="28">
        <v>107587</v>
      </c>
      <c r="W37" s="62" t="s">
        <v>21</v>
      </c>
      <c r="X37" s="24" t="s">
        <v>21</v>
      </c>
      <c r="Y37" s="22">
        <v>107587</v>
      </c>
      <c r="Z37" s="26" t="s">
        <v>21</v>
      </c>
      <c r="AA37" s="27" t="s">
        <v>21</v>
      </c>
      <c r="AB37" s="28">
        <v>107587</v>
      </c>
    </row>
    <row r="38" spans="1:28" ht="13.5" customHeight="1" x14ac:dyDescent="0.15">
      <c r="A38" s="35"/>
      <c r="B38" s="36"/>
      <c r="C38" s="36" t="s">
        <v>52</v>
      </c>
      <c r="D38" s="36"/>
      <c r="E38" s="36"/>
      <c r="F38" s="36"/>
      <c r="G38" s="37">
        <v>50605</v>
      </c>
      <c r="H38" s="38">
        <v>81206</v>
      </c>
      <c r="I38" s="38">
        <v>43703</v>
      </c>
      <c r="J38" s="39">
        <v>175513</v>
      </c>
      <c r="K38" s="39">
        <v>11652</v>
      </c>
      <c r="L38" s="42">
        <v>187164</v>
      </c>
      <c r="M38" s="40">
        <v>4594</v>
      </c>
      <c r="N38" s="38">
        <v>1116</v>
      </c>
      <c r="O38" s="37">
        <v>266</v>
      </c>
      <c r="P38" s="299">
        <v>42799</v>
      </c>
      <c r="Q38" s="299">
        <v>1458</v>
      </c>
      <c r="R38" s="43">
        <v>2034</v>
      </c>
      <c r="S38" s="41">
        <v>239431</v>
      </c>
      <c r="T38" s="37" t="s">
        <v>21</v>
      </c>
      <c r="U38" s="43" t="s">
        <v>21</v>
      </c>
      <c r="V38" s="44">
        <v>239431</v>
      </c>
      <c r="W38" s="63" t="s">
        <v>21</v>
      </c>
      <c r="X38" s="41" t="s">
        <v>21</v>
      </c>
      <c r="Y38" s="39">
        <v>239431</v>
      </c>
      <c r="Z38" s="37" t="s">
        <v>21</v>
      </c>
      <c r="AA38" s="43" t="s">
        <v>21</v>
      </c>
      <c r="AB38" s="44">
        <v>239431</v>
      </c>
    </row>
    <row r="39" spans="1:28" ht="13.5" customHeight="1" x14ac:dyDescent="0.15">
      <c r="A39" s="45" t="s">
        <v>205</v>
      </c>
      <c r="B39" s="46"/>
      <c r="C39" s="46"/>
      <c r="D39" s="46"/>
      <c r="E39" s="46"/>
      <c r="F39" s="46"/>
      <c r="G39" s="9">
        <v>-2230523</v>
      </c>
      <c r="H39" s="10">
        <v>4445</v>
      </c>
      <c r="I39" s="10">
        <v>-31153</v>
      </c>
      <c r="J39" s="11">
        <v>-2257231</v>
      </c>
      <c r="K39" s="11">
        <v>-19512</v>
      </c>
      <c r="L39" s="47">
        <v>-2276742</v>
      </c>
      <c r="M39" s="12">
        <v>-118685</v>
      </c>
      <c r="N39" s="10">
        <v>-19801</v>
      </c>
      <c r="O39" s="9">
        <v>-442014</v>
      </c>
      <c r="P39" s="297">
        <v>-23084</v>
      </c>
      <c r="Q39" s="297">
        <v>-499973</v>
      </c>
      <c r="R39" s="48">
        <v>-43519</v>
      </c>
      <c r="S39" s="13">
        <v>-3423819</v>
      </c>
      <c r="T39" s="9" t="s">
        <v>21</v>
      </c>
      <c r="U39" s="48">
        <v>-255186</v>
      </c>
      <c r="V39" s="18">
        <v>-3679005</v>
      </c>
      <c r="W39" s="29" t="s">
        <v>21</v>
      </c>
      <c r="X39" s="13" t="s">
        <v>21</v>
      </c>
      <c r="Y39" s="11">
        <v>-3679005</v>
      </c>
      <c r="Z39" s="9" t="s">
        <v>21</v>
      </c>
      <c r="AA39" s="48" t="s">
        <v>21</v>
      </c>
      <c r="AB39" s="18">
        <v>-3679005</v>
      </c>
    </row>
    <row r="40" spans="1:28" ht="13.5" customHeight="1" x14ac:dyDescent="0.15">
      <c r="A40" s="19"/>
      <c r="B40" s="20" t="s">
        <v>207</v>
      </c>
      <c r="C40" s="20"/>
      <c r="D40" s="20"/>
      <c r="E40" s="20"/>
      <c r="F40" s="20"/>
      <c r="G40" s="9">
        <v>18655</v>
      </c>
      <c r="H40" s="21" t="s">
        <v>21</v>
      </c>
      <c r="I40" s="21" t="s">
        <v>21</v>
      </c>
      <c r="J40" s="22">
        <v>18655</v>
      </c>
      <c r="K40" s="22" t="s">
        <v>21</v>
      </c>
      <c r="L40" s="25">
        <v>18655</v>
      </c>
      <c r="M40" s="23" t="s">
        <v>21</v>
      </c>
      <c r="N40" s="21" t="s">
        <v>21</v>
      </c>
      <c r="O40" s="26" t="s">
        <v>21</v>
      </c>
      <c r="P40" s="298" t="s">
        <v>21</v>
      </c>
      <c r="Q40" s="298" t="s">
        <v>21</v>
      </c>
      <c r="R40" s="27" t="s">
        <v>21</v>
      </c>
      <c r="S40" s="24">
        <v>18655</v>
      </c>
      <c r="T40" s="26" t="s">
        <v>21</v>
      </c>
      <c r="U40" s="27" t="s">
        <v>21</v>
      </c>
      <c r="V40" s="28">
        <v>18655</v>
      </c>
      <c r="W40" s="62" t="s">
        <v>21</v>
      </c>
      <c r="X40" s="24" t="s">
        <v>21</v>
      </c>
      <c r="Y40" s="22">
        <v>18655</v>
      </c>
      <c r="Z40" s="26" t="s">
        <v>21</v>
      </c>
      <c r="AA40" s="27" t="s">
        <v>21</v>
      </c>
      <c r="AB40" s="28">
        <v>18655</v>
      </c>
    </row>
    <row r="41" spans="1:28" ht="13.5" customHeight="1" x14ac:dyDescent="0.15">
      <c r="A41" s="19"/>
      <c r="B41" s="20"/>
      <c r="C41" s="20" t="s">
        <v>209</v>
      </c>
      <c r="D41" s="20"/>
      <c r="E41" s="20"/>
      <c r="F41" s="20"/>
      <c r="G41" s="9" t="s">
        <v>21</v>
      </c>
      <c r="H41" s="21" t="s">
        <v>21</v>
      </c>
      <c r="I41" s="21" t="s">
        <v>21</v>
      </c>
      <c r="J41" s="22" t="s">
        <v>21</v>
      </c>
      <c r="K41" s="22" t="s">
        <v>21</v>
      </c>
      <c r="L41" s="25" t="s">
        <v>21</v>
      </c>
      <c r="M41" s="23" t="s">
        <v>21</v>
      </c>
      <c r="N41" s="21" t="s">
        <v>21</v>
      </c>
      <c r="O41" s="26" t="s">
        <v>21</v>
      </c>
      <c r="P41" s="298" t="s">
        <v>21</v>
      </c>
      <c r="Q41" s="298" t="s">
        <v>21</v>
      </c>
      <c r="R41" s="27" t="s">
        <v>21</v>
      </c>
      <c r="S41" s="24" t="s">
        <v>21</v>
      </c>
      <c r="T41" s="26" t="s">
        <v>21</v>
      </c>
      <c r="U41" s="27" t="s">
        <v>21</v>
      </c>
      <c r="V41" s="28" t="s">
        <v>21</v>
      </c>
      <c r="W41" s="62" t="s">
        <v>21</v>
      </c>
      <c r="X41" s="24" t="s">
        <v>21</v>
      </c>
      <c r="Y41" s="22" t="s">
        <v>21</v>
      </c>
      <c r="Z41" s="26" t="s">
        <v>21</v>
      </c>
      <c r="AA41" s="27" t="s">
        <v>21</v>
      </c>
      <c r="AB41" s="28" t="s">
        <v>21</v>
      </c>
    </row>
    <row r="42" spans="1:28" ht="13.5" customHeight="1" x14ac:dyDescent="0.15">
      <c r="A42" s="19"/>
      <c r="B42" s="20"/>
      <c r="C42" s="20" t="s">
        <v>211</v>
      </c>
      <c r="D42" s="20"/>
      <c r="E42" s="20"/>
      <c r="F42" s="20"/>
      <c r="G42" s="9">
        <v>18655</v>
      </c>
      <c r="H42" s="21" t="s">
        <v>21</v>
      </c>
      <c r="I42" s="21" t="s">
        <v>21</v>
      </c>
      <c r="J42" s="22">
        <v>18655</v>
      </c>
      <c r="K42" s="22" t="s">
        <v>21</v>
      </c>
      <c r="L42" s="25">
        <v>18655</v>
      </c>
      <c r="M42" s="23" t="s">
        <v>21</v>
      </c>
      <c r="N42" s="21" t="s">
        <v>21</v>
      </c>
      <c r="O42" s="26" t="s">
        <v>21</v>
      </c>
      <c r="P42" s="298" t="s">
        <v>21</v>
      </c>
      <c r="Q42" s="298" t="s">
        <v>21</v>
      </c>
      <c r="R42" s="27" t="s">
        <v>21</v>
      </c>
      <c r="S42" s="24">
        <v>18655</v>
      </c>
      <c r="T42" s="26" t="s">
        <v>21</v>
      </c>
      <c r="U42" s="27" t="s">
        <v>21</v>
      </c>
      <c r="V42" s="28">
        <v>18655</v>
      </c>
      <c r="W42" s="62" t="s">
        <v>21</v>
      </c>
      <c r="X42" s="24" t="s">
        <v>21</v>
      </c>
      <c r="Y42" s="22">
        <v>18655</v>
      </c>
      <c r="Z42" s="26" t="s">
        <v>21</v>
      </c>
      <c r="AA42" s="27" t="s">
        <v>21</v>
      </c>
      <c r="AB42" s="28">
        <v>18655</v>
      </c>
    </row>
    <row r="43" spans="1:28" ht="13.5" customHeight="1" x14ac:dyDescent="0.15">
      <c r="A43" s="19"/>
      <c r="B43" s="20"/>
      <c r="C43" s="20" t="s">
        <v>213</v>
      </c>
      <c r="D43" s="20"/>
      <c r="E43" s="20"/>
      <c r="F43" s="20"/>
      <c r="G43" s="9" t="s">
        <v>21</v>
      </c>
      <c r="H43" s="21" t="s">
        <v>21</v>
      </c>
      <c r="I43" s="21" t="s">
        <v>21</v>
      </c>
      <c r="J43" s="22" t="s">
        <v>21</v>
      </c>
      <c r="K43" s="22" t="s">
        <v>21</v>
      </c>
      <c r="L43" s="25" t="s">
        <v>21</v>
      </c>
      <c r="M43" s="23" t="s">
        <v>21</v>
      </c>
      <c r="N43" s="21" t="s">
        <v>21</v>
      </c>
      <c r="O43" s="26" t="s">
        <v>21</v>
      </c>
      <c r="P43" s="298" t="s">
        <v>21</v>
      </c>
      <c r="Q43" s="298" t="s">
        <v>21</v>
      </c>
      <c r="R43" s="27" t="s">
        <v>21</v>
      </c>
      <c r="S43" s="24" t="s">
        <v>21</v>
      </c>
      <c r="T43" s="26" t="s">
        <v>21</v>
      </c>
      <c r="U43" s="27" t="s">
        <v>21</v>
      </c>
      <c r="V43" s="28" t="s">
        <v>21</v>
      </c>
      <c r="W43" s="301"/>
      <c r="X43" s="302"/>
      <c r="Y43" s="22" t="s">
        <v>21</v>
      </c>
      <c r="Z43" s="26" t="s">
        <v>21</v>
      </c>
      <c r="AA43" s="27" t="s">
        <v>21</v>
      </c>
      <c r="AB43" s="28" t="s">
        <v>21</v>
      </c>
    </row>
    <row r="44" spans="1:28" ht="13.5" customHeight="1" x14ac:dyDescent="0.15">
      <c r="A44" s="19"/>
      <c r="B44" s="20"/>
      <c r="C44" s="20" t="s">
        <v>215</v>
      </c>
      <c r="D44" s="20"/>
      <c r="E44" s="20"/>
      <c r="F44" s="20"/>
      <c r="G44" s="9" t="s">
        <v>21</v>
      </c>
      <c r="H44" s="21" t="s">
        <v>21</v>
      </c>
      <c r="I44" s="21" t="s">
        <v>21</v>
      </c>
      <c r="J44" s="22" t="s">
        <v>21</v>
      </c>
      <c r="K44" s="22" t="s">
        <v>21</v>
      </c>
      <c r="L44" s="25" t="s">
        <v>21</v>
      </c>
      <c r="M44" s="23" t="s">
        <v>21</v>
      </c>
      <c r="N44" s="21" t="s">
        <v>21</v>
      </c>
      <c r="O44" s="26" t="s">
        <v>21</v>
      </c>
      <c r="P44" s="298" t="s">
        <v>21</v>
      </c>
      <c r="Q44" s="298" t="s">
        <v>21</v>
      </c>
      <c r="R44" s="27" t="s">
        <v>21</v>
      </c>
      <c r="S44" s="24" t="s">
        <v>21</v>
      </c>
      <c r="T44" s="26" t="s">
        <v>21</v>
      </c>
      <c r="U44" s="27" t="s">
        <v>21</v>
      </c>
      <c r="V44" s="28" t="s">
        <v>21</v>
      </c>
      <c r="W44" s="62" t="s">
        <v>21</v>
      </c>
      <c r="X44" s="24" t="s">
        <v>21</v>
      </c>
      <c r="Y44" s="22" t="s">
        <v>21</v>
      </c>
      <c r="Z44" s="26" t="s">
        <v>21</v>
      </c>
      <c r="AA44" s="27" t="s">
        <v>21</v>
      </c>
      <c r="AB44" s="28" t="s">
        <v>21</v>
      </c>
    </row>
    <row r="45" spans="1:28" ht="13.5" customHeight="1" x14ac:dyDescent="0.15">
      <c r="A45" s="19"/>
      <c r="B45" s="20"/>
      <c r="C45" s="20" t="s">
        <v>52</v>
      </c>
      <c r="D45" s="20"/>
      <c r="E45" s="20"/>
      <c r="F45" s="20"/>
      <c r="G45" s="9" t="s">
        <v>21</v>
      </c>
      <c r="H45" s="21" t="s">
        <v>21</v>
      </c>
      <c r="I45" s="21" t="s">
        <v>21</v>
      </c>
      <c r="J45" s="22" t="s">
        <v>21</v>
      </c>
      <c r="K45" s="22" t="s">
        <v>21</v>
      </c>
      <c r="L45" s="25" t="s">
        <v>21</v>
      </c>
      <c r="M45" s="23" t="s">
        <v>21</v>
      </c>
      <c r="N45" s="21" t="s">
        <v>21</v>
      </c>
      <c r="O45" s="26" t="s">
        <v>21</v>
      </c>
      <c r="P45" s="298" t="s">
        <v>21</v>
      </c>
      <c r="Q45" s="298" t="s">
        <v>21</v>
      </c>
      <c r="R45" s="27" t="s">
        <v>21</v>
      </c>
      <c r="S45" s="24" t="s">
        <v>21</v>
      </c>
      <c r="T45" s="26" t="s">
        <v>21</v>
      </c>
      <c r="U45" s="27" t="s">
        <v>21</v>
      </c>
      <c r="V45" s="28" t="s">
        <v>21</v>
      </c>
      <c r="W45" s="62" t="s">
        <v>21</v>
      </c>
      <c r="X45" s="24" t="s">
        <v>21</v>
      </c>
      <c r="Y45" s="22" t="s">
        <v>21</v>
      </c>
      <c r="Z45" s="26" t="s">
        <v>21</v>
      </c>
      <c r="AA45" s="27" t="s">
        <v>21</v>
      </c>
      <c r="AB45" s="28" t="s">
        <v>21</v>
      </c>
    </row>
    <row r="46" spans="1:28" ht="13.5" customHeight="1" x14ac:dyDescent="0.15">
      <c r="A46" s="19"/>
      <c r="B46" s="20" t="s">
        <v>218</v>
      </c>
      <c r="C46" s="20"/>
      <c r="D46" s="20"/>
      <c r="E46" s="20"/>
      <c r="F46" s="20"/>
      <c r="G46" s="9">
        <v>516</v>
      </c>
      <c r="H46" s="21" t="s">
        <v>21</v>
      </c>
      <c r="I46" s="21" t="s">
        <v>21</v>
      </c>
      <c r="J46" s="22">
        <v>516</v>
      </c>
      <c r="K46" s="22" t="s">
        <v>21</v>
      </c>
      <c r="L46" s="25">
        <v>516</v>
      </c>
      <c r="M46" s="23" t="s">
        <v>21</v>
      </c>
      <c r="N46" s="21" t="s">
        <v>21</v>
      </c>
      <c r="O46" s="26" t="s">
        <v>21</v>
      </c>
      <c r="P46" s="298" t="s">
        <v>21</v>
      </c>
      <c r="Q46" s="298" t="s">
        <v>21</v>
      </c>
      <c r="R46" s="27" t="s">
        <v>21</v>
      </c>
      <c r="S46" s="24">
        <v>516</v>
      </c>
      <c r="T46" s="26" t="s">
        <v>21</v>
      </c>
      <c r="U46" s="27" t="s">
        <v>21</v>
      </c>
      <c r="V46" s="28">
        <v>516</v>
      </c>
      <c r="W46" s="62" t="s">
        <v>21</v>
      </c>
      <c r="X46" s="24" t="s">
        <v>21</v>
      </c>
      <c r="Y46" s="22">
        <v>516</v>
      </c>
      <c r="Z46" s="26" t="s">
        <v>21</v>
      </c>
      <c r="AA46" s="27" t="s">
        <v>21</v>
      </c>
      <c r="AB46" s="28">
        <v>516</v>
      </c>
    </row>
    <row r="47" spans="1:28" ht="13.5" customHeight="1" x14ac:dyDescent="0.15">
      <c r="A47" s="19"/>
      <c r="B47" s="20" t="s">
        <v>97</v>
      </c>
      <c r="C47" s="20" t="s">
        <v>220</v>
      </c>
      <c r="D47" s="20"/>
      <c r="E47" s="20"/>
      <c r="F47" s="20"/>
      <c r="G47" s="9">
        <v>516</v>
      </c>
      <c r="H47" s="21" t="s">
        <v>21</v>
      </c>
      <c r="I47" s="21" t="s">
        <v>21</v>
      </c>
      <c r="J47" s="22">
        <v>516</v>
      </c>
      <c r="K47" s="22" t="s">
        <v>21</v>
      </c>
      <c r="L47" s="25">
        <v>516</v>
      </c>
      <c r="M47" s="23" t="s">
        <v>21</v>
      </c>
      <c r="N47" s="21" t="s">
        <v>21</v>
      </c>
      <c r="O47" s="26" t="s">
        <v>21</v>
      </c>
      <c r="P47" s="298" t="s">
        <v>21</v>
      </c>
      <c r="Q47" s="298" t="s">
        <v>21</v>
      </c>
      <c r="R47" s="27" t="s">
        <v>21</v>
      </c>
      <c r="S47" s="24">
        <v>516</v>
      </c>
      <c r="T47" s="26" t="s">
        <v>21</v>
      </c>
      <c r="U47" s="27" t="s">
        <v>21</v>
      </c>
      <c r="V47" s="28">
        <v>516</v>
      </c>
      <c r="W47" s="62" t="s">
        <v>21</v>
      </c>
      <c r="X47" s="24" t="s">
        <v>21</v>
      </c>
      <c r="Y47" s="22">
        <v>516</v>
      </c>
      <c r="Z47" s="26" t="s">
        <v>21</v>
      </c>
      <c r="AA47" s="27" t="s">
        <v>21</v>
      </c>
      <c r="AB47" s="28">
        <v>516</v>
      </c>
    </row>
    <row r="48" spans="1:28" ht="13.5" customHeight="1" thickBot="1" x14ac:dyDescent="0.2">
      <c r="A48" s="49"/>
      <c r="B48" s="50"/>
      <c r="C48" s="50" t="s">
        <v>52</v>
      </c>
      <c r="D48" s="50"/>
      <c r="E48" s="50"/>
      <c r="F48" s="50"/>
      <c r="G48" s="51" t="s">
        <v>21</v>
      </c>
      <c r="H48" s="52" t="s">
        <v>21</v>
      </c>
      <c r="I48" s="52" t="s">
        <v>21</v>
      </c>
      <c r="J48" s="53" t="s">
        <v>21</v>
      </c>
      <c r="K48" s="53" t="s">
        <v>21</v>
      </c>
      <c r="L48" s="56" t="s">
        <v>21</v>
      </c>
      <c r="M48" s="54" t="s">
        <v>21</v>
      </c>
      <c r="N48" s="52" t="s">
        <v>21</v>
      </c>
      <c r="O48" s="51" t="s">
        <v>21</v>
      </c>
      <c r="P48" s="300" t="s">
        <v>21</v>
      </c>
      <c r="Q48" s="300" t="s">
        <v>21</v>
      </c>
      <c r="R48" s="57" t="s">
        <v>21</v>
      </c>
      <c r="S48" s="55" t="s">
        <v>21</v>
      </c>
      <c r="T48" s="51" t="s">
        <v>21</v>
      </c>
      <c r="U48" s="57" t="s">
        <v>21</v>
      </c>
      <c r="V48" s="58" t="s">
        <v>21</v>
      </c>
      <c r="W48" s="64" t="s">
        <v>21</v>
      </c>
      <c r="X48" s="55" t="s">
        <v>21</v>
      </c>
      <c r="Y48" s="53" t="s">
        <v>21</v>
      </c>
      <c r="Z48" s="51" t="s">
        <v>21</v>
      </c>
      <c r="AA48" s="57" t="s">
        <v>21</v>
      </c>
      <c r="AB48" s="58" t="s">
        <v>21</v>
      </c>
    </row>
  </sheetData>
  <mergeCells count="23">
    <mergeCell ref="Y11:Y13"/>
    <mergeCell ref="X12:X13"/>
    <mergeCell ref="M11:R11"/>
    <mergeCell ref="S11:S13"/>
    <mergeCell ref="T11:T13"/>
    <mergeCell ref="U11:U13"/>
    <mergeCell ref="V11:V13"/>
    <mergeCell ref="A10:E13"/>
    <mergeCell ref="G10:L10"/>
    <mergeCell ref="M10:V10"/>
    <mergeCell ref="W10:AB10"/>
    <mergeCell ref="G11:G13"/>
    <mergeCell ref="H11:H13"/>
    <mergeCell ref="I11:I13"/>
    <mergeCell ref="J11:J13"/>
    <mergeCell ref="K11:K13"/>
    <mergeCell ref="L11:L13"/>
    <mergeCell ref="Z11:Z13"/>
    <mergeCell ref="AA11:AA13"/>
    <mergeCell ref="AB11:AB13"/>
    <mergeCell ref="M12:N12"/>
    <mergeCell ref="O12:R12"/>
    <mergeCell ref="W12:W13"/>
  </mergeCells>
  <phoneticPr fontId="11"/>
  <printOptions horizontalCentered="1"/>
  <pageMargins left="0.19685039370078741" right="0.19685039370078741" top="0.39370078740157477" bottom="0.39370078740157477" header="0.51181102362204722" footer="0.51181102362204722"/>
  <pageSetup paperSize="8" scale="56" orientation="landscape" r:id="rId1"/>
  <headerFooter alignWithMargins="0"/>
  <colBreaks count="2" manualBreakCount="2">
    <brk id="1" max="1048575" man="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2"/>
  <sheetViews>
    <sheetView zoomScale="85" zoomScaleNormal="85" zoomScaleSheetLayoutView="55" workbookViewId="0"/>
  </sheetViews>
  <sheetFormatPr defaultRowHeight="13.5" x14ac:dyDescent="0.15"/>
  <cols>
    <col min="1" max="5" width="1.75" style="1" customWidth="1"/>
    <col min="6" max="6" width="19.375" style="1" customWidth="1"/>
    <col min="7" max="22" width="21.625" style="1" customWidth="1"/>
    <col min="23" max="28" width="21.625" style="1" hidden="1" customWidth="1"/>
    <col min="29" max="16384" width="9" style="1"/>
  </cols>
  <sheetData>
    <row r="1" spans="1:28" x14ac:dyDescent="0.15">
      <c r="A1" s="1" t="s">
        <v>376</v>
      </c>
    </row>
    <row r="2" spans="1:28" ht="13.35" customHeight="1" x14ac:dyDescent="0.15">
      <c r="A2" s="2" t="s">
        <v>377</v>
      </c>
      <c r="B2" s="2"/>
      <c r="C2" s="2"/>
      <c r="D2" s="2"/>
      <c r="E2" s="2"/>
      <c r="F2" s="2"/>
      <c r="G2" s="2"/>
      <c r="H2" s="2"/>
      <c r="I2" s="2"/>
      <c r="J2" s="2"/>
      <c r="K2" s="2"/>
      <c r="L2" s="2"/>
    </row>
    <row r="3" spans="1:28" ht="13.35" customHeight="1" x14ac:dyDescent="0.15">
      <c r="A3" s="2" t="s">
        <v>604</v>
      </c>
      <c r="B3" s="2"/>
      <c r="C3" s="2"/>
      <c r="D3" s="2"/>
      <c r="E3" s="2"/>
      <c r="F3" s="2"/>
      <c r="G3" s="2"/>
      <c r="H3" s="2"/>
      <c r="I3" s="2"/>
      <c r="J3" s="2"/>
      <c r="K3" s="2"/>
      <c r="L3" s="2"/>
    </row>
    <row r="4" spans="1:28" ht="13.35" customHeight="1" x14ac:dyDescent="0.15">
      <c r="A4" s="2" t="s">
        <v>557</v>
      </c>
      <c r="B4" s="2"/>
      <c r="C4" s="2"/>
      <c r="D4" s="2"/>
      <c r="E4" s="2"/>
      <c r="F4" s="2"/>
      <c r="G4" s="2"/>
      <c r="H4" s="2"/>
      <c r="I4" s="2"/>
      <c r="J4" s="2"/>
      <c r="K4" s="2"/>
      <c r="L4" s="2"/>
    </row>
    <row r="5" spans="1:28" ht="13.35" customHeight="1" x14ac:dyDescent="0.15">
      <c r="A5" s="2" t="s">
        <v>380</v>
      </c>
      <c r="B5" s="2"/>
      <c r="C5" s="2"/>
      <c r="D5" s="2"/>
      <c r="E5" s="2"/>
      <c r="F5" s="2"/>
      <c r="G5" s="2"/>
      <c r="H5" s="2"/>
      <c r="I5" s="2"/>
      <c r="J5" s="2"/>
      <c r="K5" s="2"/>
      <c r="L5" s="2"/>
    </row>
    <row r="6" spans="1:28" ht="13.35" customHeight="1" x14ac:dyDescent="0.15">
      <c r="A6" s="2" t="s">
        <v>381</v>
      </c>
      <c r="B6" s="2"/>
      <c r="C6" s="2"/>
      <c r="D6" s="2"/>
      <c r="E6" s="2"/>
      <c r="F6" s="2"/>
      <c r="G6" s="2"/>
      <c r="H6" s="2"/>
      <c r="I6" s="2"/>
      <c r="J6" s="2"/>
      <c r="K6" s="2"/>
      <c r="L6" s="2"/>
    </row>
    <row r="7" spans="1:28" ht="13.35" customHeight="1" x14ac:dyDescent="0.15">
      <c r="A7" s="2" t="s">
        <v>382</v>
      </c>
      <c r="B7" s="2"/>
      <c r="C7" s="2"/>
      <c r="D7" s="2"/>
      <c r="E7" s="2"/>
      <c r="F7" s="2"/>
      <c r="G7" s="2"/>
      <c r="H7" s="2"/>
      <c r="I7" s="2"/>
      <c r="J7" s="2"/>
      <c r="K7" s="2"/>
      <c r="L7" s="2"/>
    </row>
    <row r="8" spans="1:28" ht="13.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row>
    <row r="9" spans="1:28" ht="14.25" customHeight="1" thickBot="1" x14ac:dyDescent="0.2">
      <c r="A9" s="3" t="s">
        <v>222</v>
      </c>
      <c r="B9" s="3"/>
      <c r="C9" s="3"/>
      <c r="D9" s="3"/>
      <c r="E9" s="3"/>
      <c r="V9" s="4" t="s">
        <v>425</v>
      </c>
      <c r="Y9" s="4"/>
      <c r="Z9" s="4"/>
      <c r="AA9" s="4"/>
      <c r="AB9" s="4" t="s">
        <v>1</v>
      </c>
    </row>
    <row r="10" spans="1:28" x14ac:dyDescent="0.15">
      <c r="A10" s="492" t="s">
        <v>2</v>
      </c>
      <c r="B10" s="493"/>
      <c r="C10" s="493"/>
      <c r="D10" s="493"/>
      <c r="E10" s="493"/>
      <c r="F10" s="392"/>
      <c r="G10" s="498" t="s">
        <v>3</v>
      </c>
      <c r="H10" s="499"/>
      <c r="I10" s="499"/>
      <c r="J10" s="499"/>
      <c r="K10" s="499"/>
      <c r="L10" s="500"/>
      <c r="M10" s="501" t="s">
        <v>4</v>
      </c>
      <c r="N10" s="499"/>
      <c r="O10" s="499"/>
      <c r="P10" s="499"/>
      <c r="Q10" s="499"/>
      <c r="R10" s="499"/>
      <c r="S10" s="499"/>
      <c r="T10" s="499"/>
      <c r="U10" s="499"/>
      <c r="V10" s="502"/>
      <c r="W10" s="499" t="s">
        <v>5</v>
      </c>
      <c r="X10" s="499"/>
      <c r="Y10" s="499"/>
      <c r="Z10" s="499"/>
      <c r="AA10" s="499"/>
      <c r="AB10" s="502"/>
    </row>
    <row r="11" spans="1:28" s="5" customFormat="1" x14ac:dyDescent="0.15">
      <c r="A11" s="494"/>
      <c r="B11" s="495"/>
      <c r="C11" s="495"/>
      <c r="D11" s="495"/>
      <c r="E11" s="495"/>
      <c r="F11" s="393"/>
      <c r="G11" s="503" t="s">
        <v>366</v>
      </c>
      <c r="H11" s="506" t="s">
        <v>367</v>
      </c>
      <c r="I11" s="506" t="s">
        <v>368</v>
      </c>
      <c r="J11" s="509" t="s">
        <v>6</v>
      </c>
      <c r="K11" s="509" t="s">
        <v>7</v>
      </c>
      <c r="L11" s="512" t="s">
        <v>8</v>
      </c>
      <c r="M11" s="530" t="s">
        <v>9</v>
      </c>
      <c r="N11" s="531"/>
      <c r="O11" s="531"/>
      <c r="P11" s="531"/>
      <c r="Q11" s="531"/>
      <c r="R11" s="531"/>
      <c r="S11" s="509" t="s">
        <v>6</v>
      </c>
      <c r="T11" s="503" t="s">
        <v>10</v>
      </c>
      <c r="U11" s="515" t="s">
        <v>7</v>
      </c>
      <c r="V11" s="518" t="s">
        <v>8</v>
      </c>
      <c r="W11" s="61"/>
      <c r="X11" s="61"/>
      <c r="Y11" s="509" t="s">
        <v>6</v>
      </c>
      <c r="Z11" s="503" t="s">
        <v>10</v>
      </c>
      <c r="AA11" s="515" t="s">
        <v>7</v>
      </c>
      <c r="AB11" s="518" t="s">
        <v>8</v>
      </c>
    </row>
    <row r="12" spans="1:28" s="5" customFormat="1" x14ac:dyDescent="0.15">
      <c r="A12" s="494"/>
      <c r="B12" s="495"/>
      <c r="C12" s="495"/>
      <c r="D12" s="495"/>
      <c r="E12" s="495"/>
      <c r="F12" s="393"/>
      <c r="G12" s="504"/>
      <c r="H12" s="507"/>
      <c r="I12" s="507"/>
      <c r="J12" s="510"/>
      <c r="K12" s="510"/>
      <c r="L12" s="513"/>
      <c r="M12" s="521" t="s">
        <v>369</v>
      </c>
      <c r="N12" s="522"/>
      <c r="O12" s="523" t="s">
        <v>52</v>
      </c>
      <c r="P12" s="524"/>
      <c r="Q12" s="524"/>
      <c r="R12" s="525"/>
      <c r="S12" s="516"/>
      <c r="T12" s="504"/>
      <c r="U12" s="516"/>
      <c r="V12" s="519"/>
      <c r="W12" s="526"/>
      <c r="X12" s="528"/>
      <c r="Y12" s="510"/>
      <c r="Z12" s="504"/>
      <c r="AA12" s="516"/>
      <c r="AB12" s="519"/>
    </row>
    <row r="13" spans="1:28" s="5" customFormat="1" ht="27" x14ac:dyDescent="0.15">
      <c r="A13" s="496"/>
      <c r="B13" s="497"/>
      <c r="C13" s="497"/>
      <c r="D13" s="497"/>
      <c r="E13" s="497"/>
      <c r="F13" s="394"/>
      <c r="G13" s="505"/>
      <c r="H13" s="508"/>
      <c r="I13" s="508"/>
      <c r="J13" s="511"/>
      <c r="K13" s="511"/>
      <c r="L13" s="514"/>
      <c r="M13" s="7" t="s">
        <v>370</v>
      </c>
      <c r="N13" s="395" t="s">
        <v>371</v>
      </c>
      <c r="O13" s="391" t="s">
        <v>372</v>
      </c>
      <c r="P13" s="296" t="s">
        <v>373</v>
      </c>
      <c r="Q13" s="296" t="s">
        <v>374</v>
      </c>
      <c r="R13" s="390" t="s">
        <v>375</v>
      </c>
      <c r="S13" s="517"/>
      <c r="T13" s="505"/>
      <c r="U13" s="517"/>
      <c r="V13" s="520"/>
      <c r="W13" s="527"/>
      <c r="X13" s="529"/>
      <c r="Y13" s="511"/>
      <c r="Z13" s="505"/>
      <c r="AA13" s="517"/>
      <c r="AB13" s="520"/>
    </row>
    <row r="14" spans="1:28" ht="13.5" customHeight="1" x14ac:dyDescent="0.15">
      <c r="A14" s="8" t="s">
        <v>224</v>
      </c>
      <c r="B14" s="3"/>
      <c r="C14" s="3"/>
      <c r="D14" s="3"/>
      <c r="E14" s="3"/>
      <c r="F14" s="3"/>
      <c r="G14" s="9">
        <v>26918752</v>
      </c>
      <c r="H14" s="10" t="s">
        <v>21</v>
      </c>
      <c r="I14" s="10" t="s">
        <v>21</v>
      </c>
      <c r="J14" s="11">
        <v>26918752</v>
      </c>
      <c r="K14" s="11" t="s">
        <v>21</v>
      </c>
      <c r="L14" s="47">
        <v>26918752</v>
      </c>
      <c r="M14" s="12">
        <v>890595</v>
      </c>
      <c r="N14" s="10" t="s">
        <v>21</v>
      </c>
      <c r="O14" s="9" t="s">
        <v>21</v>
      </c>
      <c r="P14" s="297" t="s">
        <v>21</v>
      </c>
      <c r="Q14" s="297" t="s">
        <v>21</v>
      </c>
      <c r="R14" s="48" t="s">
        <v>21</v>
      </c>
      <c r="S14" s="79">
        <v>27809347</v>
      </c>
      <c r="T14" s="15" t="s">
        <v>21</v>
      </c>
      <c r="U14" s="16" t="s">
        <v>21</v>
      </c>
      <c r="V14" s="81">
        <v>27809347</v>
      </c>
      <c r="W14" s="29" t="s">
        <v>21</v>
      </c>
      <c r="X14" s="13" t="s">
        <v>21</v>
      </c>
      <c r="Y14" s="17">
        <v>27809347</v>
      </c>
      <c r="Z14" s="15" t="s">
        <v>21</v>
      </c>
      <c r="AA14" s="16" t="s">
        <v>21</v>
      </c>
      <c r="AB14" s="18">
        <v>27809347</v>
      </c>
    </row>
    <row r="15" spans="1:28" ht="13.5" customHeight="1" x14ac:dyDescent="0.15">
      <c r="A15" s="19"/>
      <c r="B15" s="20" t="s">
        <v>226</v>
      </c>
      <c r="C15" s="20"/>
      <c r="D15" s="20"/>
      <c r="E15" s="20"/>
      <c r="F15" s="20"/>
      <c r="G15" s="9">
        <v>-2230523</v>
      </c>
      <c r="H15" s="21">
        <v>4445</v>
      </c>
      <c r="I15" s="21">
        <v>-31153</v>
      </c>
      <c r="J15" s="22">
        <v>-2257231</v>
      </c>
      <c r="K15" s="22">
        <v>-19512</v>
      </c>
      <c r="L15" s="25">
        <v>-2276742</v>
      </c>
      <c r="M15" s="23">
        <v>-118685</v>
      </c>
      <c r="N15" s="21">
        <v>-19801</v>
      </c>
      <c r="O15" s="26">
        <v>-442014</v>
      </c>
      <c r="P15" s="298">
        <v>-23084</v>
      </c>
      <c r="Q15" s="298">
        <v>-499973</v>
      </c>
      <c r="R15" s="27">
        <v>-43519</v>
      </c>
      <c r="S15" s="24">
        <v>-3423819</v>
      </c>
      <c r="T15" s="26" t="s">
        <v>21</v>
      </c>
      <c r="U15" s="27">
        <v>-255186</v>
      </c>
      <c r="V15" s="28">
        <v>-3679005</v>
      </c>
      <c r="W15" s="62" t="s">
        <v>21</v>
      </c>
      <c r="X15" s="24" t="s">
        <v>21</v>
      </c>
      <c r="Y15" s="22">
        <v>-3679005</v>
      </c>
      <c r="Z15" s="26" t="s">
        <v>21</v>
      </c>
      <c r="AA15" s="27" t="s">
        <v>21</v>
      </c>
      <c r="AB15" s="28">
        <v>-3679005</v>
      </c>
    </row>
    <row r="16" spans="1:28" ht="13.5" customHeight="1" x14ac:dyDescent="0.15">
      <c r="A16" s="19"/>
      <c r="B16" s="20" t="s">
        <v>228</v>
      </c>
      <c r="C16" s="20"/>
      <c r="D16" s="20"/>
      <c r="E16" s="20"/>
      <c r="F16" s="20"/>
      <c r="G16" s="9">
        <v>2239839</v>
      </c>
      <c r="H16" s="21">
        <v>4376</v>
      </c>
      <c r="I16" s="21" t="s">
        <v>21</v>
      </c>
      <c r="J16" s="22">
        <v>2244215</v>
      </c>
      <c r="K16" s="22">
        <v>19512</v>
      </c>
      <c r="L16" s="25">
        <v>2263727</v>
      </c>
      <c r="M16" s="23">
        <v>27705</v>
      </c>
      <c r="N16" s="21">
        <v>9837</v>
      </c>
      <c r="O16" s="26">
        <v>394477</v>
      </c>
      <c r="P16" s="298">
        <v>13604</v>
      </c>
      <c r="Q16" s="298">
        <v>421894</v>
      </c>
      <c r="R16" s="27">
        <v>23732</v>
      </c>
      <c r="S16" s="24">
        <v>3154975</v>
      </c>
      <c r="T16" s="26" t="s">
        <v>21</v>
      </c>
      <c r="U16" s="27">
        <v>255186</v>
      </c>
      <c r="V16" s="28">
        <v>3410161</v>
      </c>
      <c r="W16" s="62" t="s">
        <v>21</v>
      </c>
      <c r="X16" s="24" t="s">
        <v>21</v>
      </c>
      <c r="Y16" s="22">
        <v>3410161</v>
      </c>
      <c r="Z16" s="26" t="s">
        <v>21</v>
      </c>
      <c r="AA16" s="27" t="s">
        <v>21</v>
      </c>
      <c r="AB16" s="28">
        <v>3410161</v>
      </c>
    </row>
    <row r="17" spans="1:28" ht="13.5" customHeight="1" x14ac:dyDescent="0.15">
      <c r="A17" s="19"/>
      <c r="B17" s="20"/>
      <c r="C17" s="20" t="s">
        <v>230</v>
      </c>
      <c r="D17" s="20"/>
      <c r="E17" s="20"/>
      <c r="F17" s="20"/>
      <c r="G17" s="9">
        <v>1920815</v>
      </c>
      <c r="H17" s="21" t="s">
        <v>21</v>
      </c>
      <c r="I17" s="21" t="s">
        <v>21</v>
      </c>
      <c r="J17" s="22">
        <v>1920815</v>
      </c>
      <c r="K17" s="22">
        <v>19422</v>
      </c>
      <c r="L17" s="25">
        <v>1940237</v>
      </c>
      <c r="M17" s="23">
        <v>130</v>
      </c>
      <c r="N17" s="21" t="s">
        <v>21</v>
      </c>
      <c r="O17" s="26">
        <v>248065</v>
      </c>
      <c r="P17" s="298">
        <v>6953</v>
      </c>
      <c r="Q17" s="298">
        <v>214020</v>
      </c>
      <c r="R17" s="27">
        <v>23732</v>
      </c>
      <c r="S17" s="24">
        <v>2433137</v>
      </c>
      <c r="T17" s="26" t="s">
        <v>21</v>
      </c>
      <c r="U17" s="27">
        <v>255186</v>
      </c>
      <c r="V17" s="28">
        <v>2688324</v>
      </c>
      <c r="W17" s="62" t="s">
        <v>21</v>
      </c>
      <c r="X17" s="24" t="s">
        <v>21</v>
      </c>
      <c r="Y17" s="22">
        <v>2688324</v>
      </c>
      <c r="Z17" s="26" t="s">
        <v>21</v>
      </c>
      <c r="AA17" s="27" t="s">
        <v>21</v>
      </c>
      <c r="AB17" s="28">
        <v>2688324</v>
      </c>
    </row>
    <row r="18" spans="1:28" ht="13.5" customHeight="1" x14ac:dyDescent="0.15">
      <c r="A18" s="19"/>
      <c r="B18" s="20"/>
      <c r="C18" s="20" t="s">
        <v>232</v>
      </c>
      <c r="D18" s="20"/>
      <c r="E18" s="20"/>
      <c r="F18" s="20"/>
      <c r="G18" s="9">
        <v>319023</v>
      </c>
      <c r="H18" s="21">
        <v>4376</v>
      </c>
      <c r="I18" s="21" t="s">
        <v>21</v>
      </c>
      <c r="J18" s="22">
        <v>323399</v>
      </c>
      <c r="K18" s="22">
        <v>90</v>
      </c>
      <c r="L18" s="25">
        <v>323489</v>
      </c>
      <c r="M18" s="23">
        <v>27575</v>
      </c>
      <c r="N18" s="21">
        <v>9837</v>
      </c>
      <c r="O18" s="26">
        <v>146412</v>
      </c>
      <c r="P18" s="298">
        <v>6651</v>
      </c>
      <c r="Q18" s="298">
        <v>207873</v>
      </c>
      <c r="R18" s="27" t="s">
        <v>21</v>
      </c>
      <c r="S18" s="24">
        <v>721837</v>
      </c>
      <c r="T18" s="26" t="s">
        <v>21</v>
      </c>
      <c r="U18" s="27" t="s">
        <v>21</v>
      </c>
      <c r="V18" s="28">
        <v>721837</v>
      </c>
      <c r="W18" s="62" t="s">
        <v>21</v>
      </c>
      <c r="X18" s="24" t="s">
        <v>21</v>
      </c>
      <c r="Y18" s="22">
        <v>721837</v>
      </c>
      <c r="Z18" s="26" t="s">
        <v>21</v>
      </c>
      <c r="AA18" s="27" t="s">
        <v>21</v>
      </c>
      <c r="AB18" s="28">
        <v>721837</v>
      </c>
    </row>
    <row r="19" spans="1:28" ht="13.5" customHeight="1" x14ac:dyDescent="0.15">
      <c r="A19" s="8"/>
      <c r="B19" s="3" t="s">
        <v>234</v>
      </c>
      <c r="C19" s="3"/>
      <c r="D19" s="3"/>
      <c r="E19" s="3"/>
      <c r="F19" s="3"/>
      <c r="G19" s="9">
        <v>9316</v>
      </c>
      <c r="H19" s="21">
        <v>8821</v>
      </c>
      <c r="I19" s="21">
        <v>-31153</v>
      </c>
      <c r="J19" s="22">
        <v>-13016</v>
      </c>
      <c r="K19" s="22">
        <v>0</v>
      </c>
      <c r="L19" s="25">
        <v>-13016</v>
      </c>
      <c r="M19" s="23">
        <v>-90980</v>
      </c>
      <c r="N19" s="21">
        <v>-9964</v>
      </c>
      <c r="O19" s="26">
        <v>-47537</v>
      </c>
      <c r="P19" s="298">
        <v>-9480</v>
      </c>
      <c r="Q19" s="298">
        <v>-78079</v>
      </c>
      <c r="R19" s="27">
        <v>-19787</v>
      </c>
      <c r="S19" s="24">
        <v>-268844</v>
      </c>
      <c r="T19" s="26" t="s">
        <v>21</v>
      </c>
      <c r="U19" s="27">
        <v>0</v>
      </c>
      <c r="V19" s="28">
        <v>-268844</v>
      </c>
      <c r="W19" s="62" t="s">
        <v>21</v>
      </c>
      <c r="X19" s="24" t="s">
        <v>21</v>
      </c>
      <c r="Y19" s="22">
        <v>-268844</v>
      </c>
      <c r="Z19" s="26" t="s">
        <v>21</v>
      </c>
      <c r="AA19" s="27" t="s">
        <v>21</v>
      </c>
      <c r="AB19" s="28">
        <v>-268844</v>
      </c>
    </row>
    <row r="20" spans="1:28" ht="13.5" customHeight="1" x14ac:dyDescent="0.15">
      <c r="A20" s="19"/>
      <c r="B20" s="20" t="s">
        <v>236</v>
      </c>
      <c r="C20" s="20"/>
      <c r="D20" s="20"/>
      <c r="E20" s="20"/>
      <c r="F20" s="20"/>
      <c r="G20" s="9">
        <v>0</v>
      </c>
      <c r="H20" s="21">
        <v>0</v>
      </c>
      <c r="I20" s="21">
        <v>0</v>
      </c>
      <c r="J20" s="22">
        <v>0</v>
      </c>
      <c r="K20" s="22" t="s">
        <v>21</v>
      </c>
      <c r="L20" s="25">
        <v>0</v>
      </c>
      <c r="M20" s="23">
        <v>0</v>
      </c>
      <c r="N20" s="21">
        <v>0</v>
      </c>
      <c r="O20" s="26">
        <v>0</v>
      </c>
      <c r="P20" s="298">
        <v>0</v>
      </c>
      <c r="Q20" s="298">
        <v>0</v>
      </c>
      <c r="R20" s="27" t="s">
        <v>21</v>
      </c>
      <c r="S20" s="24">
        <v>0</v>
      </c>
      <c r="T20" s="26" t="s">
        <v>21</v>
      </c>
      <c r="U20" s="27" t="s">
        <v>21</v>
      </c>
      <c r="V20" s="28">
        <v>0</v>
      </c>
      <c r="W20" s="62" t="s">
        <v>21</v>
      </c>
      <c r="X20" s="24" t="s">
        <v>21</v>
      </c>
      <c r="Y20" s="22">
        <v>0</v>
      </c>
      <c r="Z20" s="26" t="s">
        <v>21</v>
      </c>
      <c r="AA20" s="27" t="s">
        <v>21</v>
      </c>
      <c r="AB20" s="28">
        <v>0</v>
      </c>
    </row>
    <row r="21" spans="1:28" ht="13.5" customHeight="1" x14ac:dyDescent="0.15">
      <c r="A21" s="8"/>
      <c r="B21" s="3"/>
      <c r="C21" s="3" t="s">
        <v>238</v>
      </c>
      <c r="D21" s="3"/>
      <c r="E21" s="3"/>
      <c r="F21" s="3"/>
      <c r="G21" s="9">
        <v>0</v>
      </c>
      <c r="H21" s="21">
        <v>0</v>
      </c>
      <c r="I21" s="21">
        <v>0</v>
      </c>
      <c r="J21" s="22">
        <v>0</v>
      </c>
      <c r="K21" s="22" t="s">
        <v>21</v>
      </c>
      <c r="L21" s="25">
        <v>0</v>
      </c>
      <c r="M21" s="23">
        <v>0</v>
      </c>
      <c r="N21" s="21">
        <v>0</v>
      </c>
      <c r="O21" s="26">
        <v>0</v>
      </c>
      <c r="P21" s="298">
        <v>0</v>
      </c>
      <c r="Q21" s="298">
        <v>0</v>
      </c>
      <c r="R21" s="27" t="s">
        <v>21</v>
      </c>
      <c r="S21" s="24">
        <v>0</v>
      </c>
      <c r="T21" s="26" t="s">
        <v>21</v>
      </c>
      <c r="U21" s="27" t="s">
        <v>21</v>
      </c>
      <c r="V21" s="28">
        <v>0</v>
      </c>
      <c r="W21" s="62" t="s">
        <v>21</v>
      </c>
      <c r="X21" s="24" t="s">
        <v>21</v>
      </c>
      <c r="Y21" s="22">
        <v>0</v>
      </c>
      <c r="Z21" s="26" t="s">
        <v>21</v>
      </c>
      <c r="AA21" s="27" t="s">
        <v>21</v>
      </c>
      <c r="AB21" s="28">
        <v>0</v>
      </c>
    </row>
    <row r="22" spans="1:28" ht="13.5" customHeight="1" x14ac:dyDescent="0.15">
      <c r="A22" s="19"/>
      <c r="B22" s="20"/>
      <c r="C22" s="20" t="s">
        <v>240</v>
      </c>
      <c r="D22" s="20"/>
      <c r="E22" s="20"/>
      <c r="F22" s="20"/>
      <c r="G22" s="9">
        <v>0</v>
      </c>
      <c r="H22" s="21">
        <v>0</v>
      </c>
      <c r="I22" s="21">
        <v>0</v>
      </c>
      <c r="J22" s="22">
        <v>0</v>
      </c>
      <c r="K22" s="22" t="s">
        <v>21</v>
      </c>
      <c r="L22" s="25">
        <v>0</v>
      </c>
      <c r="M22" s="23">
        <v>0</v>
      </c>
      <c r="N22" s="21">
        <v>0</v>
      </c>
      <c r="O22" s="26">
        <v>0</v>
      </c>
      <c r="P22" s="298">
        <v>0</v>
      </c>
      <c r="Q22" s="298">
        <v>0</v>
      </c>
      <c r="R22" s="27" t="s">
        <v>21</v>
      </c>
      <c r="S22" s="24">
        <v>0</v>
      </c>
      <c r="T22" s="26" t="s">
        <v>21</v>
      </c>
      <c r="U22" s="27" t="s">
        <v>21</v>
      </c>
      <c r="V22" s="28">
        <v>0</v>
      </c>
      <c r="W22" s="62" t="s">
        <v>21</v>
      </c>
      <c r="X22" s="24" t="s">
        <v>21</v>
      </c>
      <c r="Y22" s="22">
        <v>0</v>
      </c>
      <c r="Z22" s="26" t="s">
        <v>21</v>
      </c>
      <c r="AA22" s="27" t="s">
        <v>21</v>
      </c>
      <c r="AB22" s="28">
        <v>0</v>
      </c>
    </row>
    <row r="23" spans="1:28" ht="13.5" customHeight="1" x14ac:dyDescent="0.15">
      <c r="A23" s="8"/>
      <c r="B23" s="3"/>
      <c r="C23" s="3" t="s">
        <v>242</v>
      </c>
      <c r="D23" s="3"/>
      <c r="E23" s="3"/>
      <c r="F23" s="3"/>
      <c r="G23" s="9">
        <v>0</v>
      </c>
      <c r="H23" s="21">
        <v>0</v>
      </c>
      <c r="I23" s="21" t="s">
        <v>21</v>
      </c>
      <c r="J23" s="22">
        <v>0</v>
      </c>
      <c r="K23" s="22" t="s">
        <v>21</v>
      </c>
      <c r="L23" s="25">
        <v>0</v>
      </c>
      <c r="M23" s="23" t="s">
        <v>21</v>
      </c>
      <c r="N23" s="21" t="s">
        <v>21</v>
      </c>
      <c r="O23" s="26">
        <v>0</v>
      </c>
      <c r="P23" s="298" t="s">
        <v>21</v>
      </c>
      <c r="Q23" s="298">
        <v>0</v>
      </c>
      <c r="R23" s="27" t="s">
        <v>21</v>
      </c>
      <c r="S23" s="24">
        <v>0</v>
      </c>
      <c r="T23" s="26" t="s">
        <v>21</v>
      </c>
      <c r="U23" s="27" t="s">
        <v>21</v>
      </c>
      <c r="V23" s="28">
        <v>0</v>
      </c>
      <c r="W23" s="62" t="s">
        <v>21</v>
      </c>
      <c r="X23" s="24" t="s">
        <v>21</v>
      </c>
      <c r="Y23" s="22">
        <v>0</v>
      </c>
      <c r="Z23" s="26" t="s">
        <v>21</v>
      </c>
      <c r="AA23" s="27" t="s">
        <v>21</v>
      </c>
      <c r="AB23" s="28">
        <v>0</v>
      </c>
    </row>
    <row r="24" spans="1:28" ht="13.5" customHeight="1" x14ac:dyDescent="0.15">
      <c r="A24" s="19"/>
      <c r="B24" s="20"/>
      <c r="C24" s="20" t="s">
        <v>244</v>
      </c>
      <c r="D24" s="20"/>
      <c r="E24" s="20"/>
      <c r="F24" s="20"/>
      <c r="G24" s="9">
        <v>0</v>
      </c>
      <c r="H24" s="21" t="s">
        <v>21</v>
      </c>
      <c r="I24" s="21" t="s">
        <v>21</v>
      </c>
      <c r="J24" s="22">
        <v>0</v>
      </c>
      <c r="K24" s="22" t="s">
        <v>21</v>
      </c>
      <c r="L24" s="25">
        <v>0</v>
      </c>
      <c r="M24" s="23" t="s">
        <v>21</v>
      </c>
      <c r="N24" s="21" t="s">
        <v>21</v>
      </c>
      <c r="O24" s="26">
        <v>0</v>
      </c>
      <c r="P24" s="298" t="s">
        <v>21</v>
      </c>
      <c r="Q24" s="298" t="s">
        <v>21</v>
      </c>
      <c r="R24" s="27" t="s">
        <v>21</v>
      </c>
      <c r="S24" s="24">
        <v>0</v>
      </c>
      <c r="T24" s="26" t="s">
        <v>21</v>
      </c>
      <c r="U24" s="27" t="s">
        <v>21</v>
      </c>
      <c r="V24" s="28">
        <v>0</v>
      </c>
      <c r="W24" s="62" t="s">
        <v>21</v>
      </c>
      <c r="X24" s="24" t="s">
        <v>21</v>
      </c>
      <c r="Y24" s="22">
        <v>0</v>
      </c>
      <c r="Z24" s="26" t="s">
        <v>21</v>
      </c>
      <c r="AA24" s="27" t="s">
        <v>21</v>
      </c>
      <c r="AB24" s="28">
        <v>0</v>
      </c>
    </row>
    <row r="25" spans="1:28" ht="13.5" customHeight="1" x14ac:dyDescent="0.15">
      <c r="A25" s="19"/>
      <c r="B25" s="20" t="s">
        <v>246</v>
      </c>
      <c r="C25" s="20"/>
      <c r="D25" s="20"/>
      <c r="E25" s="20"/>
      <c r="F25" s="20"/>
      <c r="G25" s="9" t="s">
        <v>21</v>
      </c>
      <c r="H25" s="21" t="s">
        <v>21</v>
      </c>
      <c r="I25" s="21" t="s">
        <v>21</v>
      </c>
      <c r="J25" s="22" t="s">
        <v>21</v>
      </c>
      <c r="K25" s="22" t="s">
        <v>21</v>
      </c>
      <c r="L25" s="25" t="s">
        <v>21</v>
      </c>
      <c r="M25" s="23" t="s">
        <v>21</v>
      </c>
      <c r="N25" s="21" t="s">
        <v>21</v>
      </c>
      <c r="O25" s="26" t="s">
        <v>21</v>
      </c>
      <c r="P25" s="298" t="s">
        <v>21</v>
      </c>
      <c r="Q25" s="298" t="s">
        <v>21</v>
      </c>
      <c r="R25" s="27" t="s">
        <v>21</v>
      </c>
      <c r="S25" s="24" t="s">
        <v>21</v>
      </c>
      <c r="T25" s="26" t="s">
        <v>21</v>
      </c>
      <c r="U25" s="27" t="s">
        <v>21</v>
      </c>
      <c r="V25" s="28" t="s">
        <v>21</v>
      </c>
      <c r="W25" s="62" t="s">
        <v>21</v>
      </c>
      <c r="X25" s="24" t="s">
        <v>21</v>
      </c>
      <c r="Y25" s="22" t="s">
        <v>21</v>
      </c>
      <c r="Z25" s="26" t="s">
        <v>21</v>
      </c>
      <c r="AA25" s="27" t="s">
        <v>21</v>
      </c>
      <c r="AB25" s="28" t="s">
        <v>21</v>
      </c>
    </row>
    <row r="26" spans="1:28" ht="13.5" customHeight="1" x14ac:dyDescent="0.15">
      <c r="A26" s="19"/>
      <c r="B26" s="20" t="s">
        <v>248</v>
      </c>
      <c r="C26" s="20"/>
      <c r="D26" s="20"/>
      <c r="E26" s="20"/>
      <c r="F26" s="20"/>
      <c r="G26" s="9">
        <v>38080</v>
      </c>
      <c r="H26" s="21">
        <v>0</v>
      </c>
      <c r="I26" s="21" t="s">
        <v>21</v>
      </c>
      <c r="J26" s="22">
        <v>38080</v>
      </c>
      <c r="K26" s="22" t="s">
        <v>21</v>
      </c>
      <c r="L26" s="25">
        <v>38080</v>
      </c>
      <c r="M26" s="23" t="s">
        <v>21</v>
      </c>
      <c r="N26" s="21" t="s">
        <v>21</v>
      </c>
      <c r="O26" s="26" t="s">
        <v>21</v>
      </c>
      <c r="P26" s="298" t="s">
        <v>21</v>
      </c>
      <c r="Q26" s="298" t="s">
        <v>21</v>
      </c>
      <c r="R26" s="27" t="s">
        <v>21</v>
      </c>
      <c r="S26" s="24">
        <v>38080</v>
      </c>
      <c r="T26" s="26" t="s">
        <v>21</v>
      </c>
      <c r="U26" s="27" t="s">
        <v>21</v>
      </c>
      <c r="V26" s="28">
        <v>38080</v>
      </c>
      <c r="W26" s="62" t="s">
        <v>21</v>
      </c>
      <c r="X26" s="24" t="s">
        <v>21</v>
      </c>
      <c r="Y26" s="22">
        <v>38080</v>
      </c>
      <c r="Z26" s="26" t="s">
        <v>21</v>
      </c>
      <c r="AA26" s="27" t="s">
        <v>21</v>
      </c>
      <c r="AB26" s="28">
        <v>38080</v>
      </c>
    </row>
    <row r="27" spans="1:28" ht="13.5" customHeight="1" x14ac:dyDescent="0.15">
      <c r="A27" s="19"/>
      <c r="B27" s="20" t="s">
        <v>249</v>
      </c>
      <c r="C27" s="20"/>
      <c r="D27" s="20"/>
      <c r="E27" s="20"/>
      <c r="F27" s="20"/>
      <c r="G27" s="303"/>
      <c r="H27" s="304"/>
      <c r="I27" s="302"/>
      <c r="J27" s="305"/>
      <c r="K27" s="305"/>
      <c r="L27" s="306"/>
      <c r="M27" s="307"/>
      <c r="N27" s="302"/>
      <c r="O27" s="303"/>
      <c r="P27" s="304"/>
      <c r="Q27" s="304"/>
      <c r="R27" s="302"/>
      <c r="S27" s="305"/>
      <c r="T27" s="303"/>
      <c r="U27" s="302"/>
      <c r="V27" s="308"/>
      <c r="W27" s="62" t="s">
        <v>21</v>
      </c>
      <c r="X27" s="24" t="s">
        <v>21</v>
      </c>
      <c r="Y27" s="22" t="s">
        <v>21</v>
      </c>
      <c r="Z27" s="26" t="s">
        <v>21</v>
      </c>
      <c r="AA27" s="27" t="s">
        <v>21</v>
      </c>
      <c r="AB27" s="28" t="s">
        <v>21</v>
      </c>
    </row>
    <row r="28" spans="1:28" ht="13.5" customHeight="1" x14ac:dyDescent="0.15">
      <c r="A28" s="19"/>
      <c r="B28" s="20" t="s">
        <v>250</v>
      </c>
      <c r="C28" s="20"/>
      <c r="D28" s="20"/>
      <c r="E28" s="20"/>
      <c r="F28" s="20"/>
      <c r="G28" s="303"/>
      <c r="H28" s="304"/>
      <c r="I28" s="302"/>
      <c r="J28" s="305"/>
      <c r="K28" s="305"/>
      <c r="L28" s="306"/>
      <c r="M28" s="307"/>
      <c r="N28" s="302"/>
      <c r="O28" s="303"/>
      <c r="P28" s="304"/>
      <c r="Q28" s="304"/>
      <c r="R28" s="302"/>
      <c r="S28" s="305"/>
      <c r="T28" s="303"/>
      <c r="U28" s="302"/>
      <c r="V28" s="308"/>
      <c r="W28" s="62" t="s">
        <v>21</v>
      </c>
      <c r="X28" s="24" t="s">
        <v>21</v>
      </c>
      <c r="Y28" s="22" t="s">
        <v>21</v>
      </c>
      <c r="Z28" s="26" t="s">
        <v>21</v>
      </c>
      <c r="AA28" s="27" t="s">
        <v>21</v>
      </c>
      <c r="AB28" s="28" t="s">
        <v>21</v>
      </c>
    </row>
    <row r="29" spans="1:28" ht="13.5" customHeight="1" x14ac:dyDescent="0.15">
      <c r="A29" s="19"/>
      <c r="B29" s="32" t="s">
        <v>251</v>
      </c>
      <c r="C29" s="20"/>
      <c r="D29" s="20"/>
      <c r="E29" s="20"/>
      <c r="F29" s="20"/>
      <c r="G29" s="303"/>
      <c r="H29" s="304"/>
      <c r="I29" s="302"/>
      <c r="J29" s="305"/>
      <c r="K29" s="305"/>
      <c r="L29" s="306"/>
      <c r="M29" s="307"/>
      <c r="N29" s="302"/>
      <c r="O29" s="303"/>
      <c r="P29" s="304"/>
      <c r="Q29" s="304"/>
      <c r="R29" s="302"/>
      <c r="S29" s="305"/>
      <c r="T29" s="303"/>
      <c r="U29" s="302"/>
      <c r="V29" s="308"/>
      <c r="W29" s="62" t="s">
        <v>21</v>
      </c>
      <c r="X29" s="24" t="s">
        <v>21</v>
      </c>
      <c r="Y29" s="22" t="s">
        <v>21</v>
      </c>
      <c r="Z29" s="26" t="s">
        <v>21</v>
      </c>
      <c r="AA29" s="27" t="s">
        <v>21</v>
      </c>
      <c r="AB29" s="28" t="s">
        <v>21</v>
      </c>
    </row>
    <row r="30" spans="1:28" ht="13.5" customHeight="1" x14ac:dyDescent="0.15">
      <c r="A30" s="19"/>
      <c r="B30" s="20" t="s">
        <v>52</v>
      </c>
      <c r="C30" s="20"/>
      <c r="D30" s="20"/>
      <c r="E30" s="20"/>
      <c r="F30" s="20"/>
      <c r="G30" s="9" t="s">
        <v>21</v>
      </c>
      <c r="H30" s="21" t="s">
        <v>21</v>
      </c>
      <c r="I30" s="21" t="s">
        <v>21</v>
      </c>
      <c r="J30" s="22" t="s">
        <v>21</v>
      </c>
      <c r="K30" s="22" t="s">
        <v>21</v>
      </c>
      <c r="L30" s="25" t="s">
        <v>21</v>
      </c>
      <c r="M30" s="23" t="s">
        <v>21</v>
      </c>
      <c r="N30" s="21" t="s">
        <v>21</v>
      </c>
      <c r="O30" s="26" t="s">
        <v>21</v>
      </c>
      <c r="P30" s="298" t="s">
        <v>21</v>
      </c>
      <c r="Q30" s="298" t="s">
        <v>21</v>
      </c>
      <c r="R30" s="27" t="s">
        <v>21</v>
      </c>
      <c r="S30" s="24" t="s">
        <v>21</v>
      </c>
      <c r="T30" s="26" t="s">
        <v>21</v>
      </c>
      <c r="U30" s="27" t="s">
        <v>21</v>
      </c>
      <c r="V30" s="28" t="s">
        <v>21</v>
      </c>
      <c r="W30" s="62" t="s">
        <v>21</v>
      </c>
      <c r="X30" s="24" t="s">
        <v>21</v>
      </c>
      <c r="Y30" s="22" t="s">
        <v>21</v>
      </c>
      <c r="Z30" s="26" t="s">
        <v>21</v>
      </c>
      <c r="AA30" s="27" t="s">
        <v>21</v>
      </c>
      <c r="AB30" s="28" t="s">
        <v>21</v>
      </c>
    </row>
    <row r="31" spans="1:28" ht="13.5" customHeight="1" x14ac:dyDescent="0.15">
      <c r="A31" s="35"/>
      <c r="B31" s="36" t="s">
        <v>254</v>
      </c>
      <c r="C31" s="36"/>
      <c r="D31" s="36"/>
      <c r="E31" s="36"/>
      <c r="F31" s="36"/>
      <c r="G31" s="37">
        <v>47395</v>
      </c>
      <c r="H31" s="38">
        <v>8821</v>
      </c>
      <c r="I31" s="38">
        <v>-31153</v>
      </c>
      <c r="J31" s="39">
        <v>25064</v>
      </c>
      <c r="K31" s="39">
        <v>0</v>
      </c>
      <c r="L31" s="42">
        <v>25064</v>
      </c>
      <c r="M31" s="40">
        <v>-90980</v>
      </c>
      <c r="N31" s="38">
        <v>-9964</v>
      </c>
      <c r="O31" s="37">
        <v>-47537</v>
      </c>
      <c r="P31" s="299">
        <v>-9480</v>
      </c>
      <c r="Q31" s="299">
        <v>-78079</v>
      </c>
      <c r="R31" s="43">
        <v>-19787</v>
      </c>
      <c r="S31" s="41">
        <v>-230764</v>
      </c>
      <c r="T31" s="37" t="s">
        <v>21</v>
      </c>
      <c r="U31" s="43">
        <v>0</v>
      </c>
      <c r="V31" s="44">
        <v>-230764</v>
      </c>
      <c r="W31" s="63" t="s">
        <v>21</v>
      </c>
      <c r="X31" s="41" t="s">
        <v>21</v>
      </c>
      <c r="Y31" s="39">
        <v>-230764</v>
      </c>
      <c r="Z31" s="37" t="s">
        <v>21</v>
      </c>
      <c r="AA31" s="43" t="s">
        <v>21</v>
      </c>
      <c r="AB31" s="44">
        <v>-230764</v>
      </c>
    </row>
    <row r="32" spans="1:28" ht="13.5" customHeight="1" thickBot="1" x14ac:dyDescent="0.2">
      <c r="A32" s="49" t="s">
        <v>256</v>
      </c>
      <c r="B32" s="50"/>
      <c r="C32" s="50"/>
      <c r="D32" s="50"/>
      <c r="E32" s="50"/>
      <c r="F32" s="50"/>
      <c r="G32" s="51">
        <v>26966148</v>
      </c>
      <c r="H32" s="52">
        <v>8821</v>
      </c>
      <c r="I32" s="52">
        <v>-31153</v>
      </c>
      <c r="J32" s="53">
        <v>26943816</v>
      </c>
      <c r="K32" s="53">
        <v>0</v>
      </c>
      <c r="L32" s="56">
        <v>26943816</v>
      </c>
      <c r="M32" s="54">
        <v>799615</v>
      </c>
      <c r="N32" s="52">
        <v>-9964</v>
      </c>
      <c r="O32" s="51">
        <v>-47537</v>
      </c>
      <c r="P32" s="300">
        <v>-9480</v>
      </c>
      <c r="Q32" s="300">
        <v>-78079</v>
      </c>
      <c r="R32" s="57">
        <v>-19787</v>
      </c>
      <c r="S32" s="55">
        <v>27578583</v>
      </c>
      <c r="T32" s="51" t="s">
        <v>21</v>
      </c>
      <c r="U32" s="57">
        <v>0</v>
      </c>
      <c r="V32" s="58">
        <v>27578583</v>
      </c>
      <c r="W32" s="64" t="s">
        <v>21</v>
      </c>
      <c r="X32" s="55" t="s">
        <v>21</v>
      </c>
      <c r="Y32" s="53">
        <v>27578583</v>
      </c>
      <c r="Z32" s="51" t="s">
        <v>21</v>
      </c>
      <c r="AA32" s="57" t="s">
        <v>21</v>
      </c>
      <c r="AB32" s="58">
        <v>27578583</v>
      </c>
    </row>
  </sheetData>
  <mergeCells count="23">
    <mergeCell ref="Y11:Y13"/>
    <mergeCell ref="X12:X13"/>
    <mergeCell ref="M11:R11"/>
    <mergeCell ref="S11:S13"/>
    <mergeCell ref="T11:T13"/>
    <mergeCell ref="U11:U13"/>
    <mergeCell ref="V11:V13"/>
    <mergeCell ref="A10:E13"/>
    <mergeCell ref="G10:L10"/>
    <mergeCell ref="M10:V10"/>
    <mergeCell ref="W10:AB10"/>
    <mergeCell ref="G11:G13"/>
    <mergeCell ref="H11:H13"/>
    <mergeCell ref="I11:I13"/>
    <mergeCell ref="J11:J13"/>
    <mergeCell ref="K11:K13"/>
    <mergeCell ref="L11:L13"/>
    <mergeCell ref="Z11:Z13"/>
    <mergeCell ref="AA11:AA13"/>
    <mergeCell ref="AB11:AB13"/>
    <mergeCell ref="M12:N12"/>
    <mergeCell ref="O12:R12"/>
    <mergeCell ref="W12:W13"/>
  </mergeCells>
  <phoneticPr fontId="11"/>
  <printOptions horizontalCentered="1"/>
  <pageMargins left="0.19685039370078741" right="0.19685039370078741" top="0.39370078740157477" bottom="0.39370078740157477" header="0.51181102362204722" footer="0.51181102362204722"/>
  <pageSetup paperSize="8" scale="56" orientation="landscape" r:id="rId1"/>
  <headerFooter alignWithMargins="0"/>
  <colBreaks count="2" manualBreakCount="2">
    <brk id="1" max="1048575" man="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
  <sheetViews>
    <sheetView tabSelected="1" zoomScale="85" zoomScaleNormal="85" zoomScaleSheetLayoutView="55" workbookViewId="0">
      <selection activeCell="F25" sqref="F25"/>
    </sheetView>
  </sheetViews>
  <sheetFormatPr defaultRowHeight="13.5" x14ac:dyDescent="0.15"/>
  <cols>
    <col min="1" max="5" width="1.75" style="1" customWidth="1"/>
    <col min="6" max="6" width="19.375" style="1" customWidth="1"/>
    <col min="7" max="22" width="21.625" style="1" customWidth="1"/>
    <col min="23" max="28" width="21.625" style="1" hidden="1" customWidth="1"/>
    <col min="29" max="16384" width="9" style="1"/>
  </cols>
  <sheetData>
    <row r="1" spans="1:28" x14ac:dyDescent="0.15">
      <c r="A1" s="1" t="s">
        <v>376</v>
      </c>
    </row>
    <row r="2" spans="1:28" s="59" customFormat="1" ht="13.35" customHeight="1" x14ac:dyDescent="0.15">
      <c r="A2" s="60" t="s">
        <v>377</v>
      </c>
      <c r="B2" s="60"/>
      <c r="C2" s="60"/>
      <c r="D2" s="60"/>
      <c r="E2" s="60"/>
      <c r="F2" s="60"/>
      <c r="G2" s="60"/>
      <c r="H2" s="60"/>
      <c r="I2" s="60"/>
      <c r="J2" s="60"/>
      <c r="K2" s="60"/>
      <c r="L2" s="60"/>
    </row>
    <row r="3" spans="1:28" s="59" customFormat="1" ht="13.35" customHeight="1" x14ac:dyDescent="0.15">
      <c r="A3" s="60" t="s">
        <v>604</v>
      </c>
      <c r="B3" s="60"/>
      <c r="C3" s="60"/>
      <c r="D3" s="60"/>
      <c r="E3" s="60"/>
      <c r="F3" s="60"/>
      <c r="G3" s="60"/>
      <c r="H3" s="60"/>
      <c r="I3" s="60"/>
      <c r="J3" s="60"/>
      <c r="K3" s="60"/>
      <c r="L3" s="60"/>
    </row>
    <row r="4" spans="1:28" s="59" customFormat="1" ht="13.35" customHeight="1" x14ac:dyDescent="0.15">
      <c r="A4" s="60" t="s">
        <v>557</v>
      </c>
      <c r="B4" s="60"/>
      <c r="C4" s="60"/>
      <c r="D4" s="60"/>
      <c r="E4" s="60"/>
      <c r="F4" s="60"/>
      <c r="G4" s="60"/>
      <c r="H4" s="60"/>
      <c r="I4" s="60"/>
      <c r="J4" s="60"/>
      <c r="K4" s="60"/>
      <c r="L4" s="60"/>
    </row>
    <row r="5" spans="1:28" s="59" customFormat="1" ht="13.35" customHeight="1" x14ac:dyDescent="0.15">
      <c r="A5" s="60" t="s">
        <v>380</v>
      </c>
      <c r="B5" s="60"/>
      <c r="C5" s="60"/>
      <c r="D5" s="60"/>
      <c r="E5" s="60"/>
      <c r="F5" s="60"/>
      <c r="G5" s="60"/>
      <c r="H5" s="60"/>
      <c r="I5" s="60"/>
      <c r="J5" s="60"/>
      <c r="K5" s="60"/>
      <c r="L5" s="60"/>
    </row>
    <row r="6" spans="1:28" s="59" customFormat="1" ht="13.35" customHeight="1" x14ac:dyDescent="0.15">
      <c r="A6" s="60" t="s">
        <v>381</v>
      </c>
      <c r="B6" s="60"/>
      <c r="C6" s="60"/>
      <c r="D6" s="60"/>
      <c r="E6" s="60"/>
      <c r="F6" s="60"/>
      <c r="G6" s="60"/>
      <c r="H6" s="60"/>
      <c r="I6" s="60"/>
      <c r="J6" s="60"/>
      <c r="K6" s="60"/>
      <c r="L6" s="60"/>
    </row>
    <row r="7" spans="1:28" s="59" customFormat="1" ht="13.35" customHeight="1" x14ac:dyDescent="0.15">
      <c r="A7" s="60" t="s">
        <v>382</v>
      </c>
      <c r="B7" s="60"/>
      <c r="C7" s="60"/>
      <c r="D7" s="60"/>
      <c r="E7" s="60"/>
      <c r="F7" s="60"/>
      <c r="G7" s="60"/>
      <c r="H7" s="60"/>
      <c r="I7" s="60"/>
      <c r="J7" s="60"/>
      <c r="K7" s="60"/>
      <c r="L7" s="60"/>
    </row>
    <row r="8" spans="1:28" s="59" customFormat="1" ht="13.5" customHeight="1" x14ac:dyDescent="0.15">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row>
    <row r="9" spans="1:28" ht="14.25" customHeight="1" thickBot="1" x14ac:dyDescent="0.2">
      <c r="A9" s="3" t="s">
        <v>257</v>
      </c>
      <c r="B9" s="3"/>
      <c r="C9" s="3"/>
      <c r="D9" s="3"/>
      <c r="E9" s="3"/>
      <c r="V9" s="4" t="s">
        <v>425</v>
      </c>
      <c r="Y9" s="4"/>
      <c r="Z9" s="4"/>
      <c r="AA9" s="4"/>
      <c r="AB9" s="4" t="s">
        <v>1</v>
      </c>
    </row>
    <row r="10" spans="1:28" x14ac:dyDescent="0.15">
      <c r="A10" s="532" t="s">
        <v>2</v>
      </c>
      <c r="B10" s="533"/>
      <c r="C10" s="533"/>
      <c r="D10" s="533"/>
      <c r="E10" s="533"/>
      <c r="F10" s="396"/>
      <c r="G10" s="538" t="s">
        <v>3</v>
      </c>
      <c r="H10" s="539"/>
      <c r="I10" s="539"/>
      <c r="J10" s="539"/>
      <c r="K10" s="539"/>
      <c r="L10" s="540"/>
      <c r="M10" s="541" t="s">
        <v>4</v>
      </c>
      <c r="N10" s="539"/>
      <c r="O10" s="539"/>
      <c r="P10" s="539"/>
      <c r="Q10" s="539"/>
      <c r="R10" s="539"/>
      <c r="S10" s="539"/>
      <c r="T10" s="539"/>
      <c r="U10" s="539"/>
      <c r="V10" s="542"/>
      <c r="W10" s="539" t="s">
        <v>5</v>
      </c>
      <c r="X10" s="539"/>
      <c r="Y10" s="539"/>
      <c r="Z10" s="539"/>
      <c r="AA10" s="539"/>
      <c r="AB10" s="542"/>
    </row>
    <row r="11" spans="1:28" s="5" customFormat="1" x14ac:dyDescent="0.15">
      <c r="A11" s="534"/>
      <c r="B11" s="535"/>
      <c r="C11" s="535"/>
      <c r="D11" s="535"/>
      <c r="E11" s="535"/>
      <c r="F11" s="397"/>
      <c r="G11" s="503" t="s">
        <v>366</v>
      </c>
      <c r="H11" s="506" t="s">
        <v>367</v>
      </c>
      <c r="I11" s="506" t="s">
        <v>368</v>
      </c>
      <c r="J11" s="509" t="s">
        <v>6</v>
      </c>
      <c r="K11" s="509" t="s">
        <v>7</v>
      </c>
      <c r="L11" s="512" t="s">
        <v>8</v>
      </c>
      <c r="M11" s="543" t="s">
        <v>9</v>
      </c>
      <c r="N11" s="544"/>
      <c r="O11" s="544"/>
      <c r="P11" s="544"/>
      <c r="Q11" s="544"/>
      <c r="R11" s="544"/>
      <c r="S11" s="509" t="s">
        <v>6</v>
      </c>
      <c r="T11" s="503" t="s">
        <v>10</v>
      </c>
      <c r="U11" s="515" t="s">
        <v>7</v>
      </c>
      <c r="V11" s="518" t="s">
        <v>8</v>
      </c>
      <c r="W11" s="61"/>
      <c r="X11" s="61"/>
      <c r="Y11" s="509" t="s">
        <v>6</v>
      </c>
      <c r="Z11" s="503" t="s">
        <v>10</v>
      </c>
      <c r="AA11" s="515" t="s">
        <v>7</v>
      </c>
      <c r="AB11" s="518" t="s">
        <v>8</v>
      </c>
    </row>
    <row r="12" spans="1:28" s="5" customFormat="1" x14ac:dyDescent="0.15">
      <c r="A12" s="534"/>
      <c r="B12" s="535"/>
      <c r="C12" s="535"/>
      <c r="D12" s="535"/>
      <c r="E12" s="535"/>
      <c r="F12" s="397"/>
      <c r="G12" s="504"/>
      <c r="H12" s="507"/>
      <c r="I12" s="507"/>
      <c r="J12" s="510"/>
      <c r="K12" s="510"/>
      <c r="L12" s="513"/>
      <c r="M12" s="521" t="s">
        <v>369</v>
      </c>
      <c r="N12" s="522"/>
      <c r="O12" s="523" t="s">
        <v>52</v>
      </c>
      <c r="P12" s="524"/>
      <c r="Q12" s="524"/>
      <c r="R12" s="525"/>
      <c r="S12" s="516"/>
      <c r="T12" s="504"/>
      <c r="U12" s="516"/>
      <c r="V12" s="519"/>
      <c r="W12" s="526"/>
      <c r="X12" s="528"/>
      <c r="Y12" s="510"/>
      <c r="Z12" s="504"/>
      <c r="AA12" s="516"/>
      <c r="AB12" s="519"/>
    </row>
    <row r="13" spans="1:28" s="5" customFormat="1" ht="27" x14ac:dyDescent="0.15">
      <c r="A13" s="536"/>
      <c r="B13" s="537"/>
      <c r="C13" s="537"/>
      <c r="D13" s="537"/>
      <c r="E13" s="537"/>
      <c r="F13" s="398"/>
      <c r="G13" s="505"/>
      <c r="H13" s="508"/>
      <c r="I13" s="508"/>
      <c r="J13" s="511"/>
      <c r="K13" s="511"/>
      <c r="L13" s="514"/>
      <c r="M13" s="7" t="s">
        <v>370</v>
      </c>
      <c r="N13" s="395" t="s">
        <v>371</v>
      </c>
      <c r="O13" s="391" t="s">
        <v>372</v>
      </c>
      <c r="P13" s="296" t="s">
        <v>373</v>
      </c>
      <c r="Q13" s="296" t="s">
        <v>374</v>
      </c>
      <c r="R13" s="390" t="s">
        <v>375</v>
      </c>
      <c r="S13" s="517"/>
      <c r="T13" s="505"/>
      <c r="U13" s="517"/>
      <c r="V13" s="520"/>
      <c r="W13" s="527"/>
      <c r="X13" s="529"/>
      <c r="Y13" s="511"/>
      <c r="Z13" s="505"/>
      <c r="AA13" s="517"/>
      <c r="AB13" s="520"/>
    </row>
    <row r="14" spans="1:28" ht="13.5" customHeight="1" x14ac:dyDescent="0.15">
      <c r="A14" s="8" t="s">
        <v>259</v>
      </c>
      <c r="B14" s="3"/>
      <c r="C14" s="3"/>
      <c r="D14" s="3"/>
      <c r="E14" s="3"/>
      <c r="F14" s="3"/>
      <c r="G14" s="9">
        <v>863637</v>
      </c>
      <c r="H14" s="10">
        <v>11749</v>
      </c>
      <c r="I14" s="10">
        <v>-15507</v>
      </c>
      <c r="J14" s="11">
        <v>859880</v>
      </c>
      <c r="K14" s="11">
        <v>0</v>
      </c>
      <c r="L14" s="47">
        <v>859880</v>
      </c>
      <c r="M14" s="12">
        <v>-1867</v>
      </c>
      <c r="N14" s="10">
        <v>-13</v>
      </c>
      <c r="O14" s="9">
        <v>-49802</v>
      </c>
      <c r="P14" s="297">
        <v>-7755</v>
      </c>
      <c r="Q14" s="297">
        <v>-77870</v>
      </c>
      <c r="R14" s="48">
        <v>-19787</v>
      </c>
      <c r="S14" s="79">
        <v>702786</v>
      </c>
      <c r="T14" s="15" t="s">
        <v>21</v>
      </c>
      <c r="U14" s="16">
        <v>0</v>
      </c>
      <c r="V14" s="81">
        <v>702786</v>
      </c>
      <c r="W14" s="29" t="s">
        <v>21</v>
      </c>
      <c r="X14" s="13" t="s">
        <v>21</v>
      </c>
      <c r="Y14" s="17">
        <v>702786</v>
      </c>
      <c r="Z14" s="15" t="s">
        <v>21</v>
      </c>
      <c r="AA14" s="16" t="s">
        <v>21</v>
      </c>
      <c r="AB14" s="18">
        <v>702786</v>
      </c>
    </row>
    <row r="15" spans="1:28" ht="13.5" customHeight="1" x14ac:dyDescent="0.15">
      <c r="A15" s="19"/>
      <c r="B15" s="20" t="s">
        <v>261</v>
      </c>
      <c r="C15" s="20"/>
      <c r="D15" s="20"/>
      <c r="E15" s="20"/>
      <c r="F15" s="20"/>
      <c r="G15" s="9">
        <v>1401112</v>
      </c>
      <c r="H15" s="21">
        <v>74833</v>
      </c>
      <c r="I15" s="21">
        <v>84263</v>
      </c>
      <c r="J15" s="22">
        <v>1560208</v>
      </c>
      <c r="K15" s="22">
        <v>31163</v>
      </c>
      <c r="L15" s="25">
        <v>1591372</v>
      </c>
      <c r="M15" s="23">
        <v>48446</v>
      </c>
      <c r="N15" s="21">
        <v>25776</v>
      </c>
      <c r="O15" s="26">
        <v>442242</v>
      </c>
      <c r="P15" s="298">
        <v>64496</v>
      </c>
      <c r="Q15" s="298">
        <v>501221</v>
      </c>
      <c r="R15" s="27">
        <v>45553</v>
      </c>
      <c r="S15" s="24">
        <v>2719106</v>
      </c>
      <c r="T15" s="26" t="s">
        <v>21</v>
      </c>
      <c r="U15" s="27">
        <v>255186</v>
      </c>
      <c r="V15" s="28">
        <v>2974292</v>
      </c>
      <c r="W15" s="62" t="s">
        <v>21</v>
      </c>
      <c r="X15" s="24" t="s">
        <v>21</v>
      </c>
      <c r="Y15" s="22">
        <v>2974292</v>
      </c>
      <c r="Z15" s="26" t="s">
        <v>21</v>
      </c>
      <c r="AA15" s="27" t="s">
        <v>21</v>
      </c>
      <c r="AB15" s="28">
        <v>2974292</v>
      </c>
    </row>
    <row r="16" spans="1:28" ht="13.5" customHeight="1" x14ac:dyDescent="0.15">
      <c r="A16" s="19"/>
      <c r="B16" s="20"/>
      <c r="C16" s="20" t="s">
        <v>263</v>
      </c>
      <c r="D16" s="20"/>
      <c r="E16" s="20"/>
      <c r="F16" s="20"/>
      <c r="G16" s="9">
        <v>963362</v>
      </c>
      <c r="H16" s="21">
        <v>74382</v>
      </c>
      <c r="I16" s="21">
        <v>80738</v>
      </c>
      <c r="J16" s="22">
        <v>1118482</v>
      </c>
      <c r="K16" s="22">
        <v>11652</v>
      </c>
      <c r="L16" s="25">
        <v>1130134</v>
      </c>
      <c r="M16" s="23">
        <v>48385</v>
      </c>
      <c r="N16" s="21">
        <v>24686</v>
      </c>
      <c r="O16" s="26">
        <v>33208</v>
      </c>
      <c r="P16" s="298">
        <v>63707</v>
      </c>
      <c r="Q16" s="298">
        <v>53262</v>
      </c>
      <c r="R16" s="27">
        <v>2393</v>
      </c>
      <c r="S16" s="24">
        <v>1355774</v>
      </c>
      <c r="T16" s="26" t="s">
        <v>21</v>
      </c>
      <c r="U16" s="27" t="s">
        <v>21</v>
      </c>
      <c r="V16" s="28">
        <v>1355774</v>
      </c>
      <c r="W16" s="62" t="s">
        <v>21</v>
      </c>
      <c r="X16" s="24" t="s">
        <v>21</v>
      </c>
      <c r="Y16" s="22">
        <v>1355774</v>
      </c>
      <c r="Z16" s="26" t="s">
        <v>21</v>
      </c>
      <c r="AA16" s="27" t="s">
        <v>21</v>
      </c>
      <c r="AB16" s="28">
        <v>1355774</v>
      </c>
    </row>
    <row r="17" spans="1:28" ht="13.5" customHeight="1" x14ac:dyDescent="0.15">
      <c r="A17" s="19"/>
      <c r="B17" s="20"/>
      <c r="C17" s="20"/>
      <c r="D17" s="20" t="s">
        <v>265</v>
      </c>
      <c r="E17" s="20"/>
      <c r="F17" s="20"/>
      <c r="G17" s="9">
        <v>439263</v>
      </c>
      <c r="H17" s="21">
        <v>54024</v>
      </c>
      <c r="I17" s="21">
        <v>19624</v>
      </c>
      <c r="J17" s="22">
        <v>512912</v>
      </c>
      <c r="K17" s="22" t="s">
        <v>21</v>
      </c>
      <c r="L17" s="25">
        <v>512912</v>
      </c>
      <c r="M17" s="23">
        <v>10775</v>
      </c>
      <c r="N17" s="21">
        <v>5188</v>
      </c>
      <c r="O17" s="26">
        <v>16095</v>
      </c>
      <c r="P17" s="298">
        <v>34195</v>
      </c>
      <c r="Q17" s="298">
        <v>41680</v>
      </c>
      <c r="R17" s="27" t="s">
        <v>21</v>
      </c>
      <c r="S17" s="24">
        <v>620844</v>
      </c>
      <c r="T17" s="26" t="s">
        <v>21</v>
      </c>
      <c r="U17" s="27" t="s">
        <v>21</v>
      </c>
      <c r="V17" s="28">
        <v>620844</v>
      </c>
      <c r="W17" s="62" t="s">
        <v>21</v>
      </c>
      <c r="X17" s="24" t="s">
        <v>21</v>
      </c>
      <c r="Y17" s="22">
        <v>620844</v>
      </c>
      <c r="Z17" s="26" t="s">
        <v>21</v>
      </c>
      <c r="AA17" s="27" t="s">
        <v>21</v>
      </c>
      <c r="AB17" s="28">
        <v>620844</v>
      </c>
    </row>
    <row r="18" spans="1:28" ht="13.5" customHeight="1" x14ac:dyDescent="0.15">
      <c r="A18" s="19"/>
      <c r="B18" s="20"/>
      <c r="C18" s="20"/>
      <c r="D18" s="20" t="s">
        <v>267</v>
      </c>
      <c r="E18" s="20"/>
      <c r="F18" s="20"/>
      <c r="G18" s="9">
        <v>447910</v>
      </c>
      <c r="H18" s="21">
        <v>20358</v>
      </c>
      <c r="I18" s="21">
        <v>61105</v>
      </c>
      <c r="J18" s="22">
        <v>529373</v>
      </c>
      <c r="K18" s="22">
        <v>11652</v>
      </c>
      <c r="L18" s="25">
        <v>541024</v>
      </c>
      <c r="M18" s="23">
        <v>29370</v>
      </c>
      <c r="N18" s="21">
        <v>16858</v>
      </c>
      <c r="O18" s="26">
        <v>9179</v>
      </c>
      <c r="P18" s="298">
        <v>29511</v>
      </c>
      <c r="Q18" s="298">
        <v>8525</v>
      </c>
      <c r="R18" s="27">
        <v>2356</v>
      </c>
      <c r="S18" s="24">
        <v>636824</v>
      </c>
      <c r="T18" s="26" t="s">
        <v>21</v>
      </c>
      <c r="U18" s="27" t="s">
        <v>21</v>
      </c>
      <c r="V18" s="28">
        <v>636824</v>
      </c>
      <c r="W18" s="62" t="s">
        <v>21</v>
      </c>
      <c r="X18" s="24" t="s">
        <v>21</v>
      </c>
      <c r="Y18" s="22">
        <v>636824</v>
      </c>
      <c r="Z18" s="26" t="s">
        <v>21</v>
      </c>
      <c r="AA18" s="27" t="s">
        <v>21</v>
      </c>
      <c r="AB18" s="28">
        <v>636824</v>
      </c>
    </row>
    <row r="19" spans="1:28" ht="13.5" customHeight="1" x14ac:dyDescent="0.15">
      <c r="A19" s="8"/>
      <c r="B19" s="3"/>
      <c r="C19" s="3"/>
      <c r="D19" s="3" t="s">
        <v>269</v>
      </c>
      <c r="E19" s="3"/>
      <c r="F19" s="3"/>
      <c r="G19" s="9">
        <v>17620</v>
      </c>
      <c r="H19" s="21" t="s">
        <v>21</v>
      </c>
      <c r="I19" s="21">
        <v>9</v>
      </c>
      <c r="J19" s="22">
        <v>17629</v>
      </c>
      <c r="K19" s="22" t="s">
        <v>21</v>
      </c>
      <c r="L19" s="25">
        <v>17629</v>
      </c>
      <c r="M19" s="23">
        <v>8240</v>
      </c>
      <c r="N19" s="21">
        <v>2640</v>
      </c>
      <c r="O19" s="26" t="s">
        <v>21</v>
      </c>
      <c r="P19" s="298" t="s">
        <v>21</v>
      </c>
      <c r="Q19" s="298" t="s">
        <v>21</v>
      </c>
      <c r="R19" s="27" t="s">
        <v>21</v>
      </c>
      <c r="S19" s="24">
        <v>28509</v>
      </c>
      <c r="T19" s="26" t="s">
        <v>21</v>
      </c>
      <c r="U19" s="27" t="s">
        <v>21</v>
      </c>
      <c r="V19" s="28">
        <v>28509</v>
      </c>
      <c r="W19" s="62" t="s">
        <v>21</v>
      </c>
      <c r="X19" s="24" t="s">
        <v>21</v>
      </c>
      <c r="Y19" s="22">
        <v>28509</v>
      </c>
      <c r="Z19" s="26" t="s">
        <v>21</v>
      </c>
      <c r="AA19" s="27" t="s">
        <v>21</v>
      </c>
      <c r="AB19" s="28">
        <v>28509</v>
      </c>
    </row>
    <row r="20" spans="1:28" ht="13.5" customHeight="1" x14ac:dyDescent="0.15">
      <c r="A20" s="19"/>
      <c r="B20" s="20"/>
      <c r="C20" s="20"/>
      <c r="D20" s="20" t="s">
        <v>271</v>
      </c>
      <c r="E20" s="20"/>
      <c r="F20" s="20"/>
      <c r="G20" s="9">
        <v>58569</v>
      </c>
      <c r="H20" s="21" t="s">
        <v>21</v>
      </c>
      <c r="I20" s="21" t="s">
        <v>21</v>
      </c>
      <c r="J20" s="22">
        <v>58569</v>
      </c>
      <c r="K20" s="22" t="s">
        <v>21</v>
      </c>
      <c r="L20" s="25">
        <v>58569</v>
      </c>
      <c r="M20" s="23" t="s">
        <v>21</v>
      </c>
      <c r="N20" s="21" t="s">
        <v>21</v>
      </c>
      <c r="O20" s="26">
        <v>7934</v>
      </c>
      <c r="P20" s="298" t="s">
        <v>21</v>
      </c>
      <c r="Q20" s="298">
        <v>3057</v>
      </c>
      <c r="R20" s="27">
        <v>38</v>
      </c>
      <c r="S20" s="24">
        <v>69598</v>
      </c>
      <c r="T20" s="26" t="s">
        <v>21</v>
      </c>
      <c r="U20" s="27" t="s">
        <v>21</v>
      </c>
      <c r="V20" s="28">
        <v>69598</v>
      </c>
      <c r="W20" s="62" t="s">
        <v>21</v>
      </c>
      <c r="X20" s="24" t="s">
        <v>21</v>
      </c>
      <c r="Y20" s="22">
        <v>69598</v>
      </c>
      <c r="Z20" s="26" t="s">
        <v>21</v>
      </c>
      <c r="AA20" s="27" t="s">
        <v>21</v>
      </c>
      <c r="AB20" s="28">
        <v>69598</v>
      </c>
    </row>
    <row r="21" spans="1:28" ht="13.5" customHeight="1" x14ac:dyDescent="0.15">
      <c r="A21" s="8"/>
      <c r="B21" s="3"/>
      <c r="C21" s="3" t="s">
        <v>273</v>
      </c>
      <c r="D21" s="3"/>
      <c r="E21" s="3"/>
      <c r="F21" s="3"/>
      <c r="G21" s="9">
        <v>437750</v>
      </c>
      <c r="H21" s="21">
        <v>451</v>
      </c>
      <c r="I21" s="21">
        <v>3525</v>
      </c>
      <c r="J21" s="22">
        <v>441726</v>
      </c>
      <c r="K21" s="22">
        <v>19512</v>
      </c>
      <c r="L21" s="25">
        <v>461238</v>
      </c>
      <c r="M21" s="23">
        <v>61</v>
      </c>
      <c r="N21" s="21">
        <v>1090</v>
      </c>
      <c r="O21" s="26">
        <v>409034</v>
      </c>
      <c r="P21" s="298">
        <v>789</v>
      </c>
      <c r="Q21" s="298">
        <v>447960</v>
      </c>
      <c r="R21" s="27">
        <v>43160</v>
      </c>
      <c r="S21" s="24">
        <v>1363331</v>
      </c>
      <c r="T21" s="26" t="s">
        <v>21</v>
      </c>
      <c r="U21" s="27">
        <v>255186</v>
      </c>
      <c r="V21" s="28">
        <v>1618518</v>
      </c>
      <c r="W21" s="62" t="s">
        <v>21</v>
      </c>
      <c r="X21" s="24" t="s">
        <v>21</v>
      </c>
      <c r="Y21" s="22">
        <v>1618518</v>
      </c>
      <c r="Z21" s="26" t="s">
        <v>21</v>
      </c>
      <c r="AA21" s="27" t="s">
        <v>21</v>
      </c>
      <c r="AB21" s="28">
        <v>1618518</v>
      </c>
    </row>
    <row r="22" spans="1:28" ht="13.5" customHeight="1" x14ac:dyDescent="0.15">
      <c r="A22" s="19"/>
      <c r="B22" s="20"/>
      <c r="C22" s="20"/>
      <c r="D22" s="20" t="s">
        <v>275</v>
      </c>
      <c r="E22" s="20"/>
      <c r="F22" s="20"/>
      <c r="G22" s="9">
        <v>331529</v>
      </c>
      <c r="H22" s="21">
        <v>276</v>
      </c>
      <c r="I22" s="21">
        <v>20</v>
      </c>
      <c r="J22" s="22">
        <v>331825</v>
      </c>
      <c r="K22" s="22" t="s">
        <v>21</v>
      </c>
      <c r="L22" s="25">
        <v>331825</v>
      </c>
      <c r="M22" s="23">
        <v>53</v>
      </c>
      <c r="N22" s="21">
        <v>820</v>
      </c>
      <c r="O22" s="26">
        <v>402081</v>
      </c>
      <c r="P22" s="298">
        <v>605</v>
      </c>
      <c r="Q22" s="298">
        <v>447853</v>
      </c>
      <c r="R22" s="27">
        <v>43160</v>
      </c>
      <c r="S22" s="24">
        <v>1226396</v>
      </c>
      <c r="T22" s="26" t="s">
        <v>21</v>
      </c>
      <c r="U22" s="27" t="s">
        <v>21</v>
      </c>
      <c r="V22" s="28">
        <v>1226396</v>
      </c>
      <c r="W22" s="62" t="s">
        <v>21</v>
      </c>
      <c r="X22" s="24" t="s">
        <v>21</v>
      </c>
      <c r="Y22" s="22">
        <v>1226396</v>
      </c>
      <c r="Z22" s="26" t="s">
        <v>21</v>
      </c>
      <c r="AA22" s="27" t="s">
        <v>21</v>
      </c>
      <c r="AB22" s="28">
        <v>1226396</v>
      </c>
    </row>
    <row r="23" spans="1:28" ht="13.5" customHeight="1" x14ac:dyDescent="0.15">
      <c r="A23" s="8"/>
      <c r="B23" s="3"/>
      <c r="C23" s="3"/>
      <c r="D23" s="3" t="s">
        <v>277</v>
      </c>
      <c r="E23" s="3"/>
      <c r="F23" s="3"/>
      <c r="G23" s="9">
        <v>104286</v>
      </c>
      <c r="H23" s="21">
        <v>150</v>
      </c>
      <c r="I23" s="21">
        <v>200</v>
      </c>
      <c r="J23" s="22">
        <v>104636</v>
      </c>
      <c r="K23" s="22" t="s">
        <v>21</v>
      </c>
      <c r="L23" s="25">
        <v>104636</v>
      </c>
      <c r="M23" s="23" t="s">
        <v>21</v>
      </c>
      <c r="N23" s="21" t="s">
        <v>21</v>
      </c>
      <c r="O23" s="26" t="s">
        <v>21</v>
      </c>
      <c r="P23" s="298">
        <v>159</v>
      </c>
      <c r="Q23" s="298">
        <v>100</v>
      </c>
      <c r="R23" s="27" t="s">
        <v>21</v>
      </c>
      <c r="S23" s="24">
        <v>104895</v>
      </c>
      <c r="T23" s="26" t="s">
        <v>21</v>
      </c>
      <c r="U23" s="27" t="s">
        <v>21</v>
      </c>
      <c r="V23" s="28">
        <v>104895</v>
      </c>
      <c r="W23" s="62" t="s">
        <v>21</v>
      </c>
      <c r="X23" s="24" t="s">
        <v>21</v>
      </c>
      <c r="Y23" s="22">
        <v>104895</v>
      </c>
      <c r="Z23" s="26" t="s">
        <v>21</v>
      </c>
      <c r="AA23" s="27" t="s">
        <v>21</v>
      </c>
      <c r="AB23" s="28">
        <v>104895</v>
      </c>
    </row>
    <row r="24" spans="1:28" ht="13.5" customHeight="1" x14ac:dyDescent="0.15">
      <c r="A24" s="19"/>
      <c r="B24" s="20"/>
      <c r="C24" s="20"/>
      <c r="D24" s="20" t="s">
        <v>279</v>
      </c>
      <c r="E24" s="20"/>
      <c r="F24" s="20"/>
      <c r="G24" s="9" t="s">
        <v>21</v>
      </c>
      <c r="H24" s="21" t="s">
        <v>21</v>
      </c>
      <c r="I24" s="21" t="s">
        <v>21</v>
      </c>
      <c r="J24" s="22" t="s">
        <v>21</v>
      </c>
      <c r="K24" s="22">
        <v>19512</v>
      </c>
      <c r="L24" s="25">
        <v>19512</v>
      </c>
      <c r="M24" s="23" t="s">
        <v>21</v>
      </c>
      <c r="N24" s="21" t="s">
        <v>21</v>
      </c>
      <c r="O24" s="26">
        <v>6953</v>
      </c>
      <c r="P24" s="298" t="s">
        <v>21</v>
      </c>
      <c r="Q24" s="298" t="s">
        <v>21</v>
      </c>
      <c r="R24" s="27">
        <v>0</v>
      </c>
      <c r="S24" s="24">
        <v>26465</v>
      </c>
      <c r="T24" s="26" t="s">
        <v>21</v>
      </c>
      <c r="U24" s="27">
        <v>255186</v>
      </c>
      <c r="V24" s="28">
        <v>281651</v>
      </c>
      <c r="W24" s="62" t="s">
        <v>21</v>
      </c>
      <c r="X24" s="24" t="s">
        <v>21</v>
      </c>
      <c r="Y24" s="22">
        <v>281651</v>
      </c>
      <c r="Z24" s="26" t="s">
        <v>21</v>
      </c>
      <c r="AA24" s="27" t="s">
        <v>21</v>
      </c>
      <c r="AB24" s="28">
        <v>281651</v>
      </c>
    </row>
    <row r="25" spans="1:28" ht="13.5" customHeight="1" x14ac:dyDescent="0.15">
      <c r="A25" s="8"/>
      <c r="B25" s="3"/>
      <c r="C25" s="3"/>
      <c r="D25" s="3" t="s">
        <v>271</v>
      </c>
      <c r="E25" s="3"/>
      <c r="F25" s="3"/>
      <c r="G25" s="9">
        <v>1936</v>
      </c>
      <c r="H25" s="21">
        <v>25</v>
      </c>
      <c r="I25" s="21">
        <v>3305</v>
      </c>
      <c r="J25" s="22">
        <v>5266</v>
      </c>
      <c r="K25" s="22" t="s">
        <v>21</v>
      </c>
      <c r="L25" s="25">
        <v>5266</v>
      </c>
      <c r="M25" s="23">
        <v>8</v>
      </c>
      <c r="N25" s="21">
        <v>270</v>
      </c>
      <c r="O25" s="26" t="s">
        <v>21</v>
      </c>
      <c r="P25" s="298">
        <v>25</v>
      </c>
      <c r="Q25" s="298">
        <v>7</v>
      </c>
      <c r="R25" s="27" t="s">
        <v>21</v>
      </c>
      <c r="S25" s="24">
        <v>5575</v>
      </c>
      <c r="T25" s="26" t="s">
        <v>21</v>
      </c>
      <c r="U25" s="27" t="s">
        <v>21</v>
      </c>
      <c r="V25" s="28">
        <v>5575</v>
      </c>
      <c r="W25" s="62" t="s">
        <v>21</v>
      </c>
      <c r="X25" s="24" t="s">
        <v>21</v>
      </c>
      <c r="Y25" s="22">
        <v>5575</v>
      </c>
      <c r="Z25" s="26" t="s">
        <v>21</v>
      </c>
      <c r="AA25" s="27" t="s">
        <v>21</v>
      </c>
      <c r="AB25" s="28">
        <v>5575</v>
      </c>
    </row>
    <row r="26" spans="1:28" ht="13.5" customHeight="1" x14ac:dyDescent="0.15">
      <c r="A26" s="19"/>
      <c r="B26" s="20" t="s">
        <v>282</v>
      </c>
      <c r="C26" s="20"/>
      <c r="D26" s="20"/>
      <c r="E26" s="20"/>
      <c r="F26" s="20"/>
      <c r="G26" s="9">
        <v>2264749</v>
      </c>
      <c r="H26" s="21">
        <v>86583</v>
      </c>
      <c r="I26" s="21">
        <v>68756</v>
      </c>
      <c r="J26" s="22">
        <v>2420088</v>
      </c>
      <c r="K26" s="22">
        <v>31163</v>
      </c>
      <c r="L26" s="25">
        <v>2451251</v>
      </c>
      <c r="M26" s="23">
        <v>46579</v>
      </c>
      <c r="N26" s="21">
        <v>25763</v>
      </c>
      <c r="O26" s="26">
        <v>392440</v>
      </c>
      <c r="P26" s="298">
        <v>56741</v>
      </c>
      <c r="Q26" s="298">
        <v>423352</v>
      </c>
      <c r="R26" s="27">
        <v>25766</v>
      </c>
      <c r="S26" s="24">
        <v>3421892</v>
      </c>
      <c r="T26" s="26" t="s">
        <v>21</v>
      </c>
      <c r="U26" s="27">
        <v>255186</v>
      </c>
      <c r="V26" s="28">
        <v>3677078</v>
      </c>
      <c r="W26" s="62" t="s">
        <v>21</v>
      </c>
      <c r="X26" s="24" t="s">
        <v>21</v>
      </c>
      <c r="Y26" s="22">
        <v>3677078</v>
      </c>
      <c r="Z26" s="26" t="s">
        <v>21</v>
      </c>
      <c r="AA26" s="27" t="s">
        <v>21</v>
      </c>
      <c r="AB26" s="28">
        <v>3677078</v>
      </c>
    </row>
    <row r="27" spans="1:28" ht="13.5" customHeight="1" x14ac:dyDescent="0.15">
      <c r="A27" s="8"/>
      <c r="B27" s="3"/>
      <c r="C27" s="3" t="s">
        <v>284</v>
      </c>
      <c r="D27" s="3"/>
      <c r="E27" s="3"/>
      <c r="F27" s="3"/>
      <c r="G27" s="9">
        <v>1916155</v>
      </c>
      <c r="H27" s="21" t="s">
        <v>21</v>
      </c>
      <c r="I27" s="21" t="s">
        <v>21</v>
      </c>
      <c r="J27" s="22">
        <v>1916155</v>
      </c>
      <c r="K27" s="22">
        <v>19422</v>
      </c>
      <c r="L27" s="25">
        <v>1935577</v>
      </c>
      <c r="M27" s="23">
        <v>130</v>
      </c>
      <c r="N27" s="21" t="s">
        <v>21</v>
      </c>
      <c r="O27" s="26">
        <v>245763</v>
      </c>
      <c r="P27" s="298">
        <v>6953</v>
      </c>
      <c r="Q27" s="298">
        <v>214020</v>
      </c>
      <c r="R27" s="27">
        <v>23732</v>
      </c>
      <c r="S27" s="24">
        <v>2426175</v>
      </c>
      <c r="T27" s="26" t="s">
        <v>21</v>
      </c>
      <c r="U27" s="27">
        <v>255186</v>
      </c>
      <c r="V27" s="28">
        <v>2681361</v>
      </c>
      <c r="W27" s="62" t="s">
        <v>21</v>
      </c>
      <c r="X27" s="24" t="s">
        <v>21</v>
      </c>
      <c r="Y27" s="22">
        <v>2681361</v>
      </c>
      <c r="Z27" s="26" t="s">
        <v>21</v>
      </c>
      <c r="AA27" s="27" t="s">
        <v>21</v>
      </c>
      <c r="AB27" s="28">
        <v>2681361</v>
      </c>
    </row>
    <row r="28" spans="1:28" ht="13.5" customHeight="1" x14ac:dyDescent="0.15">
      <c r="A28" s="19"/>
      <c r="B28" s="20"/>
      <c r="C28" s="20" t="s">
        <v>286</v>
      </c>
      <c r="D28" s="20"/>
      <c r="E28" s="20"/>
      <c r="F28" s="20"/>
      <c r="G28" s="9">
        <v>253670</v>
      </c>
      <c r="H28" s="21">
        <v>4376</v>
      </c>
      <c r="I28" s="21" t="s">
        <v>21</v>
      </c>
      <c r="J28" s="22">
        <v>258046</v>
      </c>
      <c r="K28" s="22">
        <v>90</v>
      </c>
      <c r="L28" s="25">
        <v>258136</v>
      </c>
      <c r="M28" s="23">
        <v>20265</v>
      </c>
      <c r="N28" s="21">
        <v>9837</v>
      </c>
      <c r="O28" s="26">
        <v>146412</v>
      </c>
      <c r="P28" s="298">
        <v>6651</v>
      </c>
      <c r="Q28" s="298">
        <v>207873</v>
      </c>
      <c r="R28" s="27" t="s">
        <v>21</v>
      </c>
      <c r="S28" s="24">
        <v>649174</v>
      </c>
      <c r="T28" s="26" t="s">
        <v>21</v>
      </c>
      <c r="U28" s="27" t="s">
        <v>21</v>
      </c>
      <c r="V28" s="28">
        <v>649174</v>
      </c>
      <c r="W28" s="62" t="s">
        <v>21</v>
      </c>
      <c r="X28" s="24" t="s">
        <v>21</v>
      </c>
      <c r="Y28" s="22">
        <v>649174</v>
      </c>
      <c r="Z28" s="26" t="s">
        <v>21</v>
      </c>
      <c r="AA28" s="27" t="s">
        <v>21</v>
      </c>
      <c r="AB28" s="28">
        <v>649174</v>
      </c>
    </row>
    <row r="29" spans="1:28" ht="13.5" customHeight="1" x14ac:dyDescent="0.15">
      <c r="A29" s="8"/>
      <c r="B29" s="3"/>
      <c r="C29" s="3" t="s">
        <v>288</v>
      </c>
      <c r="D29" s="3"/>
      <c r="E29" s="3"/>
      <c r="F29" s="3"/>
      <c r="G29" s="9">
        <v>44319</v>
      </c>
      <c r="H29" s="21">
        <v>1001</v>
      </c>
      <c r="I29" s="21">
        <v>25054</v>
      </c>
      <c r="J29" s="22">
        <v>70374</v>
      </c>
      <c r="K29" s="22" t="s">
        <v>21</v>
      </c>
      <c r="L29" s="25">
        <v>70374</v>
      </c>
      <c r="M29" s="23">
        <v>21590</v>
      </c>
      <c r="N29" s="21">
        <v>14810</v>
      </c>
      <c r="O29" s="26" t="s">
        <v>21</v>
      </c>
      <c r="P29" s="298">
        <v>337</v>
      </c>
      <c r="Q29" s="298" t="s">
        <v>21</v>
      </c>
      <c r="R29" s="27" t="s">
        <v>21</v>
      </c>
      <c r="S29" s="24">
        <v>107111</v>
      </c>
      <c r="T29" s="26" t="s">
        <v>21</v>
      </c>
      <c r="U29" s="27" t="s">
        <v>21</v>
      </c>
      <c r="V29" s="28">
        <v>107111</v>
      </c>
      <c r="W29" s="62" t="s">
        <v>21</v>
      </c>
      <c r="X29" s="24" t="s">
        <v>21</v>
      </c>
      <c r="Y29" s="22">
        <v>107111</v>
      </c>
      <c r="Z29" s="26" t="s">
        <v>21</v>
      </c>
      <c r="AA29" s="27" t="s">
        <v>21</v>
      </c>
      <c r="AB29" s="28">
        <v>107111</v>
      </c>
    </row>
    <row r="30" spans="1:28" ht="13.5" customHeight="1" x14ac:dyDescent="0.15">
      <c r="A30" s="19"/>
      <c r="B30" s="20"/>
      <c r="C30" s="20" t="s">
        <v>290</v>
      </c>
      <c r="D30" s="20"/>
      <c r="E30" s="20"/>
      <c r="F30" s="20"/>
      <c r="G30" s="9">
        <v>50605</v>
      </c>
      <c r="H30" s="21">
        <v>81206</v>
      </c>
      <c r="I30" s="21">
        <v>43703</v>
      </c>
      <c r="J30" s="22">
        <v>175513</v>
      </c>
      <c r="K30" s="22">
        <v>11652</v>
      </c>
      <c r="L30" s="25">
        <v>187164</v>
      </c>
      <c r="M30" s="23">
        <v>4594</v>
      </c>
      <c r="N30" s="21">
        <v>1116</v>
      </c>
      <c r="O30" s="26">
        <v>266</v>
      </c>
      <c r="P30" s="298">
        <v>42799</v>
      </c>
      <c r="Q30" s="298">
        <v>1458</v>
      </c>
      <c r="R30" s="27">
        <v>2034</v>
      </c>
      <c r="S30" s="24">
        <v>239431</v>
      </c>
      <c r="T30" s="26" t="s">
        <v>21</v>
      </c>
      <c r="U30" s="27" t="s">
        <v>21</v>
      </c>
      <c r="V30" s="28">
        <v>239431</v>
      </c>
      <c r="W30" s="62" t="s">
        <v>21</v>
      </c>
      <c r="X30" s="24" t="s">
        <v>21</v>
      </c>
      <c r="Y30" s="22">
        <v>239431</v>
      </c>
      <c r="Z30" s="26" t="s">
        <v>21</v>
      </c>
      <c r="AA30" s="27" t="s">
        <v>21</v>
      </c>
      <c r="AB30" s="28">
        <v>239431</v>
      </c>
    </row>
    <row r="31" spans="1:28" ht="13.5" customHeight="1" x14ac:dyDescent="0.15">
      <c r="A31" s="8"/>
      <c r="B31" s="3" t="s">
        <v>292</v>
      </c>
      <c r="C31" s="3"/>
      <c r="D31" s="3"/>
      <c r="E31" s="3"/>
      <c r="F31" s="3"/>
      <c r="G31" s="9" t="s">
        <v>21</v>
      </c>
      <c r="H31" s="21" t="s">
        <v>21</v>
      </c>
      <c r="I31" s="21" t="s">
        <v>21</v>
      </c>
      <c r="J31" s="22" t="s">
        <v>21</v>
      </c>
      <c r="K31" s="22" t="s">
        <v>21</v>
      </c>
      <c r="L31" s="25" t="s">
        <v>21</v>
      </c>
      <c r="M31" s="23" t="s">
        <v>21</v>
      </c>
      <c r="N31" s="21" t="s">
        <v>21</v>
      </c>
      <c r="O31" s="26" t="s">
        <v>21</v>
      </c>
      <c r="P31" s="298" t="s">
        <v>21</v>
      </c>
      <c r="Q31" s="298" t="s">
        <v>21</v>
      </c>
      <c r="R31" s="27" t="s">
        <v>21</v>
      </c>
      <c r="S31" s="24" t="s">
        <v>21</v>
      </c>
      <c r="T31" s="26" t="s">
        <v>21</v>
      </c>
      <c r="U31" s="27" t="s">
        <v>21</v>
      </c>
      <c r="V31" s="28" t="s">
        <v>21</v>
      </c>
      <c r="W31" s="62" t="s">
        <v>21</v>
      </c>
      <c r="X31" s="24" t="s">
        <v>21</v>
      </c>
      <c r="Y31" s="22" t="s">
        <v>21</v>
      </c>
      <c r="Z31" s="26" t="s">
        <v>21</v>
      </c>
      <c r="AA31" s="27" t="s">
        <v>21</v>
      </c>
      <c r="AB31" s="28" t="s">
        <v>21</v>
      </c>
    </row>
    <row r="32" spans="1:28" ht="13.5" customHeight="1" x14ac:dyDescent="0.15">
      <c r="A32" s="19"/>
      <c r="B32" s="20"/>
      <c r="C32" s="20" t="s">
        <v>294</v>
      </c>
      <c r="D32" s="20"/>
      <c r="E32" s="20"/>
      <c r="F32" s="20"/>
      <c r="G32" s="9" t="s">
        <v>21</v>
      </c>
      <c r="H32" s="21" t="s">
        <v>21</v>
      </c>
      <c r="I32" s="21" t="s">
        <v>21</v>
      </c>
      <c r="J32" s="22" t="s">
        <v>21</v>
      </c>
      <c r="K32" s="22" t="s">
        <v>21</v>
      </c>
      <c r="L32" s="25" t="s">
        <v>21</v>
      </c>
      <c r="M32" s="23" t="s">
        <v>21</v>
      </c>
      <c r="N32" s="21" t="s">
        <v>21</v>
      </c>
      <c r="O32" s="26" t="s">
        <v>21</v>
      </c>
      <c r="P32" s="298" t="s">
        <v>21</v>
      </c>
      <c r="Q32" s="298" t="s">
        <v>21</v>
      </c>
      <c r="R32" s="27" t="s">
        <v>21</v>
      </c>
      <c r="S32" s="24" t="s">
        <v>21</v>
      </c>
      <c r="T32" s="26" t="s">
        <v>21</v>
      </c>
      <c r="U32" s="27" t="s">
        <v>21</v>
      </c>
      <c r="V32" s="28" t="s">
        <v>21</v>
      </c>
      <c r="W32" s="62" t="s">
        <v>21</v>
      </c>
      <c r="X32" s="24" t="s">
        <v>21</v>
      </c>
      <c r="Y32" s="22" t="s">
        <v>21</v>
      </c>
      <c r="Z32" s="26" t="s">
        <v>21</v>
      </c>
      <c r="AA32" s="27" t="s">
        <v>21</v>
      </c>
      <c r="AB32" s="28" t="s">
        <v>21</v>
      </c>
    </row>
    <row r="33" spans="1:28" ht="13.5" customHeight="1" x14ac:dyDescent="0.15">
      <c r="A33" s="19"/>
      <c r="B33" s="20"/>
      <c r="C33" s="20" t="s">
        <v>271</v>
      </c>
      <c r="D33" s="20"/>
      <c r="E33" s="20"/>
      <c r="F33" s="20"/>
      <c r="G33" s="9" t="s">
        <v>21</v>
      </c>
      <c r="H33" s="21" t="s">
        <v>21</v>
      </c>
      <c r="I33" s="21" t="s">
        <v>21</v>
      </c>
      <c r="J33" s="22" t="s">
        <v>21</v>
      </c>
      <c r="K33" s="22" t="s">
        <v>21</v>
      </c>
      <c r="L33" s="25" t="s">
        <v>21</v>
      </c>
      <c r="M33" s="23" t="s">
        <v>21</v>
      </c>
      <c r="N33" s="21" t="s">
        <v>21</v>
      </c>
      <c r="O33" s="26" t="s">
        <v>21</v>
      </c>
      <c r="P33" s="298" t="s">
        <v>21</v>
      </c>
      <c r="Q33" s="298" t="s">
        <v>21</v>
      </c>
      <c r="R33" s="27" t="s">
        <v>21</v>
      </c>
      <c r="S33" s="24" t="s">
        <v>21</v>
      </c>
      <c r="T33" s="26" t="s">
        <v>21</v>
      </c>
      <c r="U33" s="27" t="s">
        <v>21</v>
      </c>
      <c r="V33" s="28" t="s">
        <v>21</v>
      </c>
      <c r="W33" s="62" t="s">
        <v>21</v>
      </c>
      <c r="X33" s="24" t="s">
        <v>21</v>
      </c>
      <c r="Y33" s="22" t="s">
        <v>21</v>
      </c>
      <c r="Z33" s="26" t="s">
        <v>21</v>
      </c>
      <c r="AA33" s="27" t="s">
        <v>21</v>
      </c>
      <c r="AB33" s="28" t="s">
        <v>21</v>
      </c>
    </row>
    <row r="34" spans="1:28" ht="13.5" customHeight="1" x14ac:dyDescent="0.15">
      <c r="A34" s="33"/>
      <c r="B34" s="34" t="s">
        <v>297</v>
      </c>
      <c r="C34" s="34"/>
      <c r="D34" s="34"/>
      <c r="E34" s="34"/>
      <c r="F34" s="34"/>
      <c r="G34" s="65" t="s">
        <v>21</v>
      </c>
      <c r="H34" s="66" t="s">
        <v>21</v>
      </c>
      <c r="I34" s="66" t="s">
        <v>21</v>
      </c>
      <c r="J34" s="67" t="s">
        <v>21</v>
      </c>
      <c r="K34" s="67" t="s">
        <v>21</v>
      </c>
      <c r="L34" s="70" t="s">
        <v>21</v>
      </c>
      <c r="M34" s="73" t="s">
        <v>21</v>
      </c>
      <c r="N34" s="66" t="s">
        <v>21</v>
      </c>
      <c r="O34" s="71" t="s">
        <v>21</v>
      </c>
      <c r="P34" s="309" t="s">
        <v>21</v>
      </c>
      <c r="Q34" s="309" t="s">
        <v>21</v>
      </c>
      <c r="R34" s="72" t="s">
        <v>21</v>
      </c>
      <c r="S34" s="69" t="s">
        <v>21</v>
      </c>
      <c r="T34" s="71" t="s">
        <v>21</v>
      </c>
      <c r="U34" s="72" t="s">
        <v>21</v>
      </c>
      <c r="V34" s="74" t="s">
        <v>21</v>
      </c>
      <c r="W34" s="68" t="s">
        <v>21</v>
      </c>
      <c r="X34" s="69" t="s">
        <v>21</v>
      </c>
      <c r="Y34" s="67" t="s">
        <v>21</v>
      </c>
      <c r="Z34" s="71" t="s">
        <v>21</v>
      </c>
      <c r="AA34" s="72" t="s">
        <v>21</v>
      </c>
      <c r="AB34" s="74" t="s">
        <v>21</v>
      </c>
    </row>
    <row r="35" spans="1:28" ht="13.5" customHeight="1" x14ac:dyDescent="0.15">
      <c r="A35" s="75" t="s">
        <v>299</v>
      </c>
      <c r="B35" s="76"/>
      <c r="C35" s="76"/>
      <c r="D35" s="76"/>
      <c r="E35" s="76"/>
      <c r="F35" s="76"/>
      <c r="G35" s="15">
        <v>-589459</v>
      </c>
      <c r="H35" s="77">
        <v>-11753</v>
      </c>
      <c r="I35" s="77">
        <v>-2829</v>
      </c>
      <c r="J35" s="17">
        <v>-604041</v>
      </c>
      <c r="K35" s="17" t="s">
        <v>21</v>
      </c>
      <c r="L35" s="14">
        <v>-604041</v>
      </c>
      <c r="M35" s="80">
        <v>-89995</v>
      </c>
      <c r="N35" s="77">
        <v>-18328</v>
      </c>
      <c r="O35" s="15">
        <v>-3833</v>
      </c>
      <c r="P35" s="310">
        <v>-907</v>
      </c>
      <c r="Q35" s="310">
        <v>-476</v>
      </c>
      <c r="R35" s="16" t="s">
        <v>21</v>
      </c>
      <c r="S35" s="79">
        <v>-717581</v>
      </c>
      <c r="T35" s="15" t="s">
        <v>21</v>
      </c>
      <c r="U35" s="16" t="s">
        <v>21</v>
      </c>
      <c r="V35" s="81">
        <v>-717581</v>
      </c>
      <c r="W35" s="78" t="s">
        <v>21</v>
      </c>
      <c r="X35" s="79" t="s">
        <v>21</v>
      </c>
      <c r="Y35" s="17">
        <v>-717581</v>
      </c>
      <c r="Z35" s="15" t="s">
        <v>21</v>
      </c>
      <c r="AA35" s="16" t="s">
        <v>21</v>
      </c>
      <c r="AB35" s="81">
        <v>-717581</v>
      </c>
    </row>
    <row r="36" spans="1:28" ht="13.5" customHeight="1" x14ac:dyDescent="0.15">
      <c r="A36" s="19"/>
      <c r="B36" s="20" t="s">
        <v>301</v>
      </c>
      <c r="C36" s="20"/>
      <c r="D36" s="20"/>
      <c r="E36" s="20"/>
      <c r="F36" s="20"/>
      <c r="G36" s="9">
        <v>699884</v>
      </c>
      <c r="H36" s="21">
        <v>11753</v>
      </c>
      <c r="I36" s="21">
        <v>2829</v>
      </c>
      <c r="J36" s="22">
        <v>714466</v>
      </c>
      <c r="K36" s="22" t="s">
        <v>21</v>
      </c>
      <c r="L36" s="25">
        <v>714466</v>
      </c>
      <c r="M36" s="23">
        <v>89995</v>
      </c>
      <c r="N36" s="21">
        <v>18328</v>
      </c>
      <c r="O36" s="26">
        <v>3833</v>
      </c>
      <c r="P36" s="298">
        <v>907</v>
      </c>
      <c r="Q36" s="298">
        <v>476</v>
      </c>
      <c r="R36" s="27" t="s">
        <v>21</v>
      </c>
      <c r="S36" s="24">
        <v>828005</v>
      </c>
      <c r="T36" s="26" t="s">
        <v>21</v>
      </c>
      <c r="U36" s="27" t="s">
        <v>21</v>
      </c>
      <c r="V36" s="28">
        <v>828005</v>
      </c>
      <c r="W36" s="62" t="s">
        <v>21</v>
      </c>
      <c r="X36" s="24" t="s">
        <v>21</v>
      </c>
      <c r="Y36" s="22">
        <v>828005</v>
      </c>
      <c r="Z36" s="26" t="s">
        <v>21</v>
      </c>
      <c r="AA36" s="27" t="s">
        <v>21</v>
      </c>
      <c r="AB36" s="28">
        <v>828005</v>
      </c>
    </row>
    <row r="37" spans="1:28" ht="13.5" customHeight="1" x14ac:dyDescent="0.15">
      <c r="A37" s="19"/>
      <c r="B37" s="20"/>
      <c r="C37" s="20" t="s">
        <v>303</v>
      </c>
      <c r="D37" s="20"/>
      <c r="E37" s="20"/>
      <c r="F37" s="20"/>
      <c r="G37" s="9">
        <v>450012</v>
      </c>
      <c r="H37" s="21">
        <v>8753</v>
      </c>
      <c r="I37" s="21">
        <v>2829</v>
      </c>
      <c r="J37" s="22">
        <v>461594</v>
      </c>
      <c r="K37" s="22" t="s">
        <v>21</v>
      </c>
      <c r="L37" s="25">
        <v>461594</v>
      </c>
      <c r="M37" s="23">
        <v>89995</v>
      </c>
      <c r="N37" s="21">
        <v>18328</v>
      </c>
      <c r="O37" s="26">
        <v>745</v>
      </c>
      <c r="P37" s="298">
        <v>907</v>
      </c>
      <c r="Q37" s="298" t="s">
        <v>21</v>
      </c>
      <c r="R37" s="27" t="s">
        <v>21</v>
      </c>
      <c r="S37" s="24">
        <v>571569</v>
      </c>
      <c r="T37" s="26" t="s">
        <v>21</v>
      </c>
      <c r="U37" s="27" t="s">
        <v>21</v>
      </c>
      <c r="V37" s="28">
        <v>571569</v>
      </c>
      <c r="W37" s="62" t="s">
        <v>21</v>
      </c>
      <c r="X37" s="24" t="s">
        <v>21</v>
      </c>
      <c r="Y37" s="22">
        <v>571569</v>
      </c>
      <c r="Z37" s="26" t="s">
        <v>21</v>
      </c>
      <c r="AA37" s="27" t="s">
        <v>21</v>
      </c>
      <c r="AB37" s="28">
        <v>571569</v>
      </c>
    </row>
    <row r="38" spans="1:28" ht="13.5" customHeight="1" x14ac:dyDescent="0.15">
      <c r="A38" s="19"/>
      <c r="B38" s="20"/>
      <c r="C38" s="20" t="s">
        <v>305</v>
      </c>
      <c r="D38" s="20"/>
      <c r="E38" s="20"/>
      <c r="F38" s="20"/>
      <c r="G38" s="9">
        <v>249872</v>
      </c>
      <c r="H38" s="21">
        <v>3000</v>
      </c>
      <c r="I38" s="21" t="s">
        <v>21</v>
      </c>
      <c r="J38" s="22">
        <v>252872</v>
      </c>
      <c r="K38" s="22" t="s">
        <v>21</v>
      </c>
      <c r="L38" s="25">
        <v>252872</v>
      </c>
      <c r="M38" s="23" t="s">
        <v>21</v>
      </c>
      <c r="N38" s="21" t="s">
        <v>21</v>
      </c>
      <c r="O38" s="26">
        <v>3088</v>
      </c>
      <c r="P38" s="298" t="s">
        <v>21</v>
      </c>
      <c r="Q38" s="298">
        <v>476</v>
      </c>
      <c r="R38" s="27" t="s">
        <v>21</v>
      </c>
      <c r="S38" s="24">
        <v>256436</v>
      </c>
      <c r="T38" s="26" t="s">
        <v>21</v>
      </c>
      <c r="U38" s="27" t="s">
        <v>21</v>
      </c>
      <c r="V38" s="28">
        <v>256436</v>
      </c>
      <c r="W38" s="62" t="s">
        <v>21</v>
      </c>
      <c r="X38" s="24" t="s">
        <v>21</v>
      </c>
      <c r="Y38" s="22">
        <v>256436</v>
      </c>
      <c r="Z38" s="26" t="s">
        <v>21</v>
      </c>
      <c r="AA38" s="27" t="s">
        <v>21</v>
      </c>
      <c r="AB38" s="28">
        <v>256436</v>
      </c>
    </row>
    <row r="39" spans="1:28" ht="13.5" customHeight="1" x14ac:dyDescent="0.15">
      <c r="A39" s="19"/>
      <c r="B39" s="20"/>
      <c r="C39" s="20" t="s">
        <v>307</v>
      </c>
      <c r="D39" s="20"/>
      <c r="E39" s="20"/>
      <c r="F39" s="20"/>
      <c r="G39" s="9" t="s">
        <v>21</v>
      </c>
      <c r="H39" s="21" t="s">
        <v>21</v>
      </c>
      <c r="I39" s="21" t="s">
        <v>21</v>
      </c>
      <c r="J39" s="22" t="s">
        <v>21</v>
      </c>
      <c r="K39" s="22" t="s">
        <v>21</v>
      </c>
      <c r="L39" s="25" t="s">
        <v>21</v>
      </c>
      <c r="M39" s="23" t="s">
        <v>21</v>
      </c>
      <c r="N39" s="21" t="s">
        <v>21</v>
      </c>
      <c r="O39" s="26" t="s">
        <v>21</v>
      </c>
      <c r="P39" s="298" t="s">
        <v>21</v>
      </c>
      <c r="Q39" s="298" t="s">
        <v>21</v>
      </c>
      <c r="R39" s="27" t="s">
        <v>21</v>
      </c>
      <c r="S39" s="24" t="s">
        <v>21</v>
      </c>
      <c r="T39" s="26" t="s">
        <v>21</v>
      </c>
      <c r="U39" s="27" t="s">
        <v>21</v>
      </c>
      <c r="V39" s="28" t="s">
        <v>21</v>
      </c>
      <c r="W39" s="62" t="s">
        <v>21</v>
      </c>
      <c r="X39" s="24" t="s">
        <v>21</v>
      </c>
      <c r="Y39" s="22" t="s">
        <v>21</v>
      </c>
      <c r="Z39" s="26" t="s">
        <v>21</v>
      </c>
      <c r="AA39" s="27" t="s">
        <v>21</v>
      </c>
      <c r="AB39" s="28" t="s">
        <v>21</v>
      </c>
    </row>
    <row r="40" spans="1:28" ht="13.5" customHeight="1" x14ac:dyDescent="0.15">
      <c r="A40" s="19"/>
      <c r="B40" s="20"/>
      <c r="C40" s="20" t="s">
        <v>309</v>
      </c>
      <c r="D40" s="20"/>
      <c r="E40" s="20"/>
      <c r="F40" s="20"/>
      <c r="G40" s="9" t="s">
        <v>21</v>
      </c>
      <c r="H40" s="21" t="s">
        <v>21</v>
      </c>
      <c r="I40" s="21" t="s">
        <v>21</v>
      </c>
      <c r="J40" s="22" t="s">
        <v>21</v>
      </c>
      <c r="K40" s="22" t="s">
        <v>21</v>
      </c>
      <c r="L40" s="25" t="s">
        <v>21</v>
      </c>
      <c r="M40" s="23" t="s">
        <v>21</v>
      </c>
      <c r="N40" s="21" t="s">
        <v>21</v>
      </c>
      <c r="O40" s="26" t="s">
        <v>21</v>
      </c>
      <c r="P40" s="298" t="s">
        <v>21</v>
      </c>
      <c r="Q40" s="298" t="s">
        <v>21</v>
      </c>
      <c r="R40" s="27" t="s">
        <v>21</v>
      </c>
      <c r="S40" s="24" t="s">
        <v>21</v>
      </c>
      <c r="T40" s="26" t="s">
        <v>21</v>
      </c>
      <c r="U40" s="27" t="s">
        <v>21</v>
      </c>
      <c r="V40" s="28" t="s">
        <v>21</v>
      </c>
      <c r="W40" s="62" t="s">
        <v>21</v>
      </c>
      <c r="X40" s="24" t="s">
        <v>21</v>
      </c>
      <c r="Y40" s="22" t="s">
        <v>21</v>
      </c>
      <c r="Z40" s="26" t="s">
        <v>21</v>
      </c>
      <c r="AA40" s="27" t="s">
        <v>21</v>
      </c>
      <c r="AB40" s="28" t="s">
        <v>21</v>
      </c>
    </row>
    <row r="41" spans="1:28" ht="13.5" customHeight="1" x14ac:dyDescent="0.15">
      <c r="A41" s="19"/>
      <c r="B41" s="20"/>
      <c r="C41" s="20" t="s">
        <v>271</v>
      </c>
      <c r="D41" s="20"/>
      <c r="E41" s="20"/>
      <c r="F41" s="20"/>
      <c r="G41" s="9" t="s">
        <v>21</v>
      </c>
      <c r="H41" s="21" t="s">
        <v>21</v>
      </c>
      <c r="I41" s="21" t="s">
        <v>21</v>
      </c>
      <c r="J41" s="22" t="s">
        <v>21</v>
      </c>
      <c r="K41" s="22" t="s">
        <v>21</v>
      </c>
      <c r="L41" s="25" t="s">
        <v>21</v>
      </c>
      <c r="M41" s="23" t="s">
        <v>21</v>
      </c>
      <c r="N41" s="21" t="s">
        <v>21</v>
      </c>
      <c r="O41" s="26" t="s">
        <v>21</v>
      </c>
      <c r="P41" s="298" t="s">
        <v>21</v>
      </c>
      <c r="Q41" s="298" t="s">
        <v>21</v>
      </c>
      <c r="R41" s="27" t="s">
        <v>21</v>
      </c>
      <c r="S41" s="24" t="s">
        <v>21</v>
      </c>
      <c r="T41" s="26" t="s">
        <v>21</v>
      </c>
      <c r="U41" s="27" t="s">
        <v>21</v>
      </c>
      <c r="V41" s="28" t="s">
        <v>21</v>
      </c>
      <c r="W41" s="62" t="s">
        <v>21</v>
      </c>
      <c r="X41" s="24" t="s">
        <v>21</v>
      </c>
      <c r="Y41" s="22" t="s">
        <v>21</v>
      </c>
      <c r="Z41" s="26" t="s">
        <v>21</v>
      </c>
      <c r="AA41" s="27" t="s">
        <v>21</v>
      </c>
      <c r="AB41" s="28" t="s">
        <v>21</v>
      </c>
    </row>
    <row r="42" spans="1:28" ht="13.5" customHeight="1" x14ac:dyDescent="0.15">
      <c r="A42" s="19"/>
      <c r="B42" s="20" t="s">
        <v>312</v>
      </c>
      <c r="C42" s="20"/>
      <c r="D42" s="20"/>
      <c r="E42" s="20"/>
      <c r="F42" s="20"/>
      <c r="G42" s="9">
        <v>110425</v>
      </c>
      <c r="H42" s="21" t="s">
        <v>21</v>
      </c>
      <c r="I42" s="21" t="s">
        <v>21</v>
      </c>
      <c r="J42" s="22">
        <v>110425</v>
      </c>
      <c r="K42" s="22" t="s">
        <v>21</v>
      </c>
      <c r="L42" s="25">
        <v>110425</v>
      </c>
      <c r="M42" s="23" t="s">
        <v>21</v>
      </c>
      <c r="N42" s="21" t="s">
        <v>21</v>
      </c>
      <c r="O42" s="26" t="s">
        <v>21</v>
      </c>
      <c r="P42" s="298" t="s">
        <v>21</v>
      </c>
      <c r="Q42" s="298" t="s">
        <v>21</v>
      </c>
      <c r="R42" s="27" t="s">
        <v>21</v>
      </c>
      <c r="S42" s="24">
        <v>110425</v>
      </c>
      <c r="T42" s="26" t="s">
        <v>21</v>
      </c>
      <c r="U42" s="27" t="s">
        <v>21</v>
      </c>
      <c r="V42" s="28">
        <v>110425</v>
      </c>
      <c r="W42" s="62" t="s">
        <v>21</v>
      </c>
      <c r="X42" s="24" t="s">
        <v>21</v>
      </c>
      <c r="Y42" s="22">
        <v>110425</v>
      </c>
      <c r="Z42" s="26" t="s">
        <v>21</v>
      </c>
      <c r="AA42" s="27" t="s">
        <v>21</v>
      </c>
      <c r="AB42" s="28">
        <v>110425</v>
      </c>
    </row>
    <row r="43" spans="1:28" ht="13.5" customHeight="1" x14ac:dyDescent="0.15">
      <c r="A43" s="19"/>
      <c r="B43" s="20"/>
      <c r="C43" s="20" t="s">
        <v>286</v>
      </c>
      <c r="D43" s="20"/>
      <c r="E43" s="20"/>
      <c r="F43" s="20"/>
      <c r="G43" s="9" t="s">
        <v>21</v>
      </c>
      <c r="H43" s="21" t="s">
        <v>21</v>
      </c>
      <c r="I43" s="21" t="s">
        <v>21</v>
      </c>
      <c r="J43" s="22" t="s">
        <v>21</v>
      </c>
      <c r="K43" s="22" t="s">
        <v>21</v>
      </c>
      <c r="L43" s="25" t="s">
        <v>21</v>
      </c>
      <c r="M43" s="23" t="s">
        <v>21</v>
      </c>
      <c r="N43" s="21" t="s">
        <v>21</v>
      </c>
      <c r="O43" s="26" t="s">
        <v>21</v>
      </c>
      <c r="P43" s="298" t="s">
        <v>21</v>
      </c>
      <c r="Q43" s="298" t="s">
        <v>21</v>
      </c>
      <c r="R43" s="27" t="s">
        <v>21</v>
      </c>
      <c r="S43" s="24" t="s">
        <v>21</v>
      </c>
      <c r="T43" s="26" t="s">
        <v>21</v>
      </c>
      <c r="U43" s="27" t="s">
        <v>21</v>
      </c>
      <c r="V43" s="28" t="s">
        <v>21</v>
      </c>
      <c r="W43" s="62" t="s">
        <v>21</v>
      </c>
      <c r="X43" s="24" t="s">
        <v>21</v>
      </c>
      <c r="Y43" s="22" t="s">
        <v>21</v>
      </c>
      <c r="Z43" s="26" t="s">
        <v>21</v>
      </c>
      <c r="AA43" s="27" t="s">
        <v>21</v>
      </c>
      <c r="AB43" s="28" t="s">
        <v>21</v>
      </c>
    </row>
    <row r="44" spans="1:28" ht="13.5" customHeight="1" x14ac:dyDescent="0.15">
      <c r="A44" s="19"/>
      <c r="B44" s="20"/>
      <c r="C44" s="20" t="s">
        <v>315</v>
      </c>
      <c r="D44" s="20"/>
      <c r="E44" s="20"/>
      <c r="F44" s="20"/>
      <c r="G44" s="9">
        <v>109909</v>
      </c>
      <c r="H44" s="21" t="s">
        <v>21</v>
      </c>
      <c r="I44" s="21" t="s">
        <v>21</v>
      </c>
      <c r="J44" s="22">
        <v>109909</v>
      </c>
      <c r="K44" s="22" t="s">
        <v>21</v>
      </c>
      <c r="L44" s="25">
        <v>109909</v>
      </c>
      <c r="M44" s="23" t="s">
        <v>21</v>
      </c>
      <c r="N44" s="21" t="s">
        <v>21</v>
      </c>
      <c r="O44" s="26" t="s">
        <v>21</v>
      </c>
      <c r="P44" s="298" t="s">
        <v>21</v>
      </c>
      <c r="Q44" s="298" t="s">
        <v>21</v>
      </c>
      <c r="R44" s="27" t="s">
        <v>21</v>
      </c>
      <c r="S44" s="24">
        <v>109909</v>
      </c>
      <c r="T44" s="26" t="s">
        <v>21</v>
      </c>
      <c r="U44" s="27" t="s">
        <v>21</v>
      </c>
      <c r="V44" s="28">
        <v>109909</v>
      </c>
      <c r="W44" s="62" t="s">
        <v>21</v>
      </c>
      <c r="X44" s="24" t="s">
        <v>21</v>
      </c>
      <c r="Y44" s="22">
        <v>109909</v>
      </c>
      <c r="Z44" s="26" t="s">
        <v>21</v>
      </c>
      <c r="AA44" s="27" t="s">
        <v>21</v>
      </c>
      <c r="AB44" s="28">
        <v>109909</v>
      </c>
    </row>
    <row r="45" spans="1:28" ht="13.5" customHeight="1" x14ac:dyDescent="0.15">
      <c r="A45" s="19"/>
      <c r="B45" s="20"/>
      <c r="C45" s="20" t="s">
        <v>317</v>
      </c>
      <c r="D45" s="20"/>
      <c r="E45" s="20"/>
      <c r="F45" s="20"/>
      <c r="G45" s="9" t="s">
        <v>21</v>
      </c>
      <c r="H45" s="21" t="s">
        <v>21</v>
      </c>
      <c r="I45" s="21" t="s">
        <v>21</v>
      </c>
      <c r="J45" s="22" t="s">
        <v>21</v>
      </c>
      <c r="K45" s="22" t="s">
        <v>21</v>
      </c>
      <c r="L45" s="25" t="s">
        <v>21</v>
      </c>
      <c r="M45" s="23" t="s">
        <v>21</v>
      </c>
      <c r="N45" s="21" t="s">
        <v>21</v>
      </c>
      <c r="O45" s="26" t="s">
        <v>21</v>
      </c>
      <c r="P45" s="298" t="s">
        <v>21</v>
      </c>
      <c r="Q45" s="298" t="s">
        <v>21</v>
      </c>
      <c r="R45" s="27" t="s">
        <v>21</v>
      </c>
      <c r="S45" s="24" t="s">
        <v>21</v>
      </c>
      <c r="T45" s="26" t="s">
        <v>21</v>
      </c>
      <c r="U45" s="27" t="s">
        <v>21</v>
      </c>
      <c r="V45" s="28" t="s">
        <v>21</v>
      </c>
      <c r="W45" s="62" t="s">
        <v>21</v>
      </c>
      <c r="X45" s="24" t="s">
        <v>21</v>
      </c>
      <c r="Y45" s="22" t="s">
        <v>21</v>
      </c>
      <c r="Z45" s="26" t="s">
        <v>21</v>
      </c>
      <c r="AA45" s="27" t="s">
        <v>21</v>
      </c>
      <c r="AB45" s="28" t="s">
        <v>21</v>
      </c>
    </row>
    <row r="46" spans="1:28" ht="13.5" customHeight="1" x14ac:dyDescent="0.15">
      <c r="A46" s="19"/>
      <c r="B46" s="20"/>
      <c r="C46" s="20" t="s">
        <v>319</v>
      </c>
      <c r="D46" s="20"/>
      <c r="E46" s="20"/>
      <c r="F46" s="20"/>
      <c r="G46" s="9">
        <v>516</v>
      </c>
      <c r="H46" s="21" t="s">
        <v>21</v>
      </c>
      <c r="I46" s="21" t="s">
        <v>21</v>
      </c>
      <c r="J46" s="22">
        <v>516</v>
      </c>
      <c r="K46" s="22" t="s">
        <v>21</v>
      </c>
      <c r="L46" s="25">
        <v>516</v>
      </c>
      <c r="M46" s="23" t="s">
        <v>21</v>
      </c>
      <c r="N46" s="21" t="s">
        <v>21</v>
      </c>
      <c r="O46" s="26" t="s">
        <v>21</v>
      </c>
      <c r="P46" s="298" t="s">
        <v>21</v>
      </c>
      <c r="Q46" s="298" t="s">
        <v>21</v>
      </c>
      <c r="R46" s="27" t="s">
        <v>21</v>
      </c>
      <c r="S46" s="24">
        <v>516</v>
      </c>
      <c r="T46" s="26" t="s">
        <v>21</v>
      </c>
      <c r="U46" s="27" t="s">
        <v>21</v>
      </c>
      <c r="V46" s="28">
        <v>516</v>
      </c>
      <c r="W46" s="62" t="s">
        <v>21</v>
      </c>
      <c r="X46" s="24" t="s">
        <v>21</v>
      </c>
      <c r="Y46" s="22">
        <v>516</v>
      </c>
      <c r="Z46" s="26" t="s">
        <v>21</v>
      </c>
      <c r="AA46" s="27" t="s">
        <v>21</v>
      </c>
      <c r="AB46" s="28">
        <v>516</v>
      </c>
    </row>
    <row r="47" spans="1:28" ht="13.5" customHeight="1" x14ac:dyDescent="0.15">
      <c r="A47" s="35"/>
      <c r="B47" s="36"/>
      <c r="C47" s="36" t="s">
        <v>290</v>
      </c>
      <c r="D47" s="36"/>
      <c r="E47" s="36"/>
      <c r="F47" s="36"/>
      <c r="G47" s="82" t="s">
        <v>21</v>
      </c>
      <c r="H47" s="38" t="s">
        <v>21</v>
      </c>
      <c r="I47" s="38" t="s">
        <v>21</v>
      </c>
      <c r="J47" s="39" t="s">
        <v>21</v>
      </c>
      <c r="K47" s="39" t="s">
        <v>21</v>
      </c>
      <c r="L47" s="42" t="s">
        <v>21</v>
      </c>
      <c r="M47" s="40" t="s">
        <v>21</v>
      </c>
      <c r="N47" s="38" t="s">
        <v>21</v>
      </c>
      <c r="O47" s="37" t="s">
        <v>21</v>
      </c>
      <c r="P47" s="299" t="s">
        <v>21</v>
      </c>
      <c r="Q47" s="299" t="s">
        <v>21</v>
      </c>
      <c r="R47" s="43" t="s">
        <v>21</v>
      </c>
      <c r="S47" s="41" t="s">
        <v>21</v>
      </c>
      <c r="T47" s="37" t="s">
        <v>21</v>
      </c>
      <c r="U47" s="43" t="s">
        <v>21</v>
      </c>
      <c r="V47" s="44" t="s">
        <v>21</v>
      </c>
      <c r="W47" s="63" t="s">
        <v>21</v>
      </c>
      <c r="X47" s="41" t="s">
        <v>21</v>
      </c>
      <c r="Y47" s="39" t="s">
        <v>21</v>
      </c>
      <c r="Z47" s="37" t="s">
        <v>21</v>
      </c>
      <c r="AA47" s="43" t="s">
        <v>21</v>
      </c>
      <c r="AB47" s="44" t="s">
        <v>21</v>
      </c>
    </row>
    <row r="48" spans="1:28" ht="13.5" customHeight="1" x14ac:dyDescent="0.15">
      <c r="A48" s="45" t="s">
        <v>322</v>
      </c>
      <c r="B48" s="46"/>
      <c r="C48" s="46"/>
      <c r="D48" s="46"/>
      <c r="E48" s="46"/>
      <c r="F48" s="46"/>
      <c r="G48" s="9">
        <v>-52484</v>
      </c>
      <c r="H48" s="10" t="s">
        <v>21</v>
      </c>
      <c r="I48" s="10" t="s">
        <v>21</v>
      </c>
      <c r="J48" s="11">
        <v>-52484</v>
      </c>
      <c r="K48" s="11" t="s">
        <v>21</v>
      </c>
      <c r="L48" s="47">
        <v>-52484</v>
      </c>
      <c r="M48" s="12">
        <v>39588</v>
      </c>
      <c r="N48" s="10">
        <v>-1451</v>
      </c>
      <c r="O48" s="9" t="s">
        <v>21</v>
      </c>
      <c r="P48" s="297" t="s">
        <v>21</v>
      </c>
      <c r="Q48" s="297">
        <v>-7100</v>
      </c>
      <c r="R48" s="48" t="s">
        <v>21</v>
      </c>
      <c r="S48" s="13">
        <v>-21447</v>
      </c>
      <c r="T48" s="9" t="s">
        <v>21</v>
      </c>
      <c r="U48" s="48" t="s">
        <v>21</v>
      </c>
      <c r="V48" s="18">
        <v>-21447</v>
      </c>
      <c r="W48" s="29" t="s">
        <v>21</v>
      </c>
      <c r="X48" s="13" t="s">
        <v>21</v>
      </c>
      <c r="Y48" s="11">
        <v>-21447</v>
      </c>
      <c r="Z48" s="9" t="s">
        <v>21</v>
      </c>
      <c r="AA48" s="48" t="s">
        <v>21</v>
      </c>
      <c r="AB48" s="18">
        <v>-21447</v>
      </c>
    </row>
    <row r="49" spans="1:28" ht="13.5" customHeight="1" x14ac:dyDescent="0.15">
      <c r="A49" s="19"/>
      <c r="B49" s="20" t="s">
        <v>324</v>
      </c>
      <c r="C49" s="20"/>
      <c r="D49" s="20"/>
      <c r="E49" s="20"/>
      <c r="F49" s="20"/>
      <c r="G49" s="9">
        <v>228998</v>
      </c>
      <c r="H49" s="21" t="s">
        <v>21</v>
      </c>
      <c r="I49" s="21" t="s">
        <v>21</v>
      </c>
      <c r="J49" s="22">
        <v>228998</v>
      </c>
      <c r="K49" s="22" t="s">
        <v>21</v>
      </c>
      <c r="L49" s="25">
        <v>228998</v>
      </c>
      <c r="M49" s="23">
        <v>20812</v>
      </c>
      <c r="N49" s="21">
        <v>6451</v>
      </c>
      <c r="O49" s="26" t="s">
        <v>21</v>
      </c>
      <c r="P49" s="298" t="s">
        <v>21</v>
      </c>
      <c r="Q49" s="298">
        <v>7100</v>
      </c>
      <c r="R49" s="27" t="s">
        <v>21</v>
      </c>
      <c r="S49" s="24">
        <v>263361</v>
      </c>
      <c r="T49" s="26" t="s">
        <v>21</v>
      </c>
      <c r="U49" s="27" t="s">
        <v>21</v>
      </c>
      <c r="V49" s="28">
        <v>263361</v>
      </c>
      <c r="W49" s="62" t="s">
        <v>21</v>
      </c>
      <c r="X49" s="24" t="s">
        <v>21</v>
      </c>
      <c r="Y49" s="22">
        <v>263361</v>
      </c>
      <c r="Z49" s="26" t="s">
        <v>21</v>
      </c>
      <c r="AA49" s="27" t="s">
        <v>21</v>
      </c>
      <c r="AB49" s="28">
        <v>263361</v>
      </c>
    </row>
    <row r="50" spans="1:28" ht="13.5" customHeight="1" x14ac:dyDescent="0.15">
      <c r="A50" s="19"/>
      <c r="B50" s="20"/>
      <c r="C50" s="20" t="s">
        <v>326</v>
      </c>
      <c r="D50" s="20"/>
      <c r="E50" s="20"/>
      <c r="F50" s="20"/>
      <c r="G50" s="9">
        <v>228998</v>
      </c>
      <c r="H50" s="21" t="s">
        <v>21</v>
      </c>
      <c r="I50" s="21" t="s">
        <v>21</v>
      </c>
      <c r="J50" s="22">
        <v>228998</v>
      </c>
      <c r="K50" s="22" t="s">
        <v>21</v>
      </c>
      <c r="L50" s="25">
        <v>228998</v>
      </c>
      <c r="M50" s="23">
        <v>20812</v>
      </c>
      <c r="N50" s="21">
        <v>6451</v>
      </c>
      <c r="O50" s="26" t="s">
        <v>21</v>
      </c>
      <c r="P50" s="298" t="s">
        <v>21</v>
      </c>
      <c r="Q50" s="298" t="s">
        <v>21</v>
      </c>
      <c r="R50" s="27" t="s">
        <v>21</v>
      </c>
      <c r="S50" s="24">
        <v>256261</v>
      </c>
      <c r="T50" s="26" t="s">
        <v>21</v>
      </c>
      <c r="U50" s="27" t="s">
        <v>21</v>
      </c>
      <c r="V50" s="28">
        <v>256261</v>
      </c>
      <c r="W50" s="62" t="s">
        <v>21</v>
      </c>
      <c r="X50" s="24" t="s">
        <v>21</v>
      </c>
      <c r="Y50" s="22">
        <v>256261</v>
      </c>
      <c r="Z50" s="26" t="s">
        <v>21</v>
      </c>
      <c r="AA50" s="27" t="s">
        <v>21</v>
      </c>
      <c r="AB50" s="28">
        <v>256261</v>
      </c>
    </row>
    <row r="51" spans="1:28" ht="13.5" customHeight="1" x14ac:dyDescent="0.15">
      <c r="A51" s="19"/>
      <c r="B51" s="20"/>
      <c r="C51" s="20" t="s">
        <v>271</v>
      </c>
      <c r="D51" s="20"/>
      <c r="E51" s="20"/>
      <c r="F51" s="20"/>
      <c r="G51" s="9" t="s">
        <v>21</v>
      </c>
      <c r="H51" s="21" t="s">
        <v>21</v>
      </c>
      <c r="I51" s="21" t="s">
        <v>21</v>
      </c>
      <c r="J51" s="22" t="s">
        <v>21</v>
      </c>
      <c r="K51" s="22" t="s">
        <v>21</v>
      </c>
      <c r="L51" s="25" t="s">
        <v>21</v>
      </c>
      <c r="M51" s="23" t="s">
        <v>21</v>
      </c>
      <c r="N51" s="21" t="s">
        <v>21</v>
      </c>
      <c r="O51" s="26" t="s">
        <v>21</v>
      </c>
      <c r="P51" s="298" t="s">
        <v>21</v>
      </c>
      <c r="Q51" s="298">
        <v>7100</v>
      </c>
      <c r="R51" s="27" t="s">
        <v>21</v>
      </c>
      <c r="S51" s="24">
        <v>7100</v>
      </c>
      <c r="T51" s="26" t="s">
        <v>21</v>
      </c>
      <c r="U51" s="27" t="s">
        <v>21</v>
      </c>
      <c r="V51" s="28">
        <v>7100</v>
      </c>
      <c r="W51" s="62" t="s">
        <v>21</v>
      </c>
      <c r="X51" s="24" t="s">
        <v>21</v>
      </c>
      <c r="Y51" s="22">
        <v>7100</v>
      </c>
      <c r="Z51" s="26" t="s">
        <v>21</v>
      </c>
      <c r="AA51" s="27" t="s">
        <v>21</v>
      </c>
      <c r="AB51" s="28">
        <v>7100</v>
      </c>
    </row>
    <row r="52" spans="1:28" ht="13.5" customHeight="1" x14ac:dyDescent="0.15">
      <c r="A52" s="19"/>
      <c r="B52" s="20" t="s">
        <v>329</v>
      </c>
      <c r="C52" s="20"/>
      <c r="D52" s="20"/>
      <c r="E52" s="20"/>
      <c r="F52" s="20"/>
      <c r="G52" s="9">
        <v>176514</v>
      </c>
      <c r="H52" s="21" t="s">
        <v>21</v>
      </c>
      <c r="I52" s="21" t="s">
        <v>21</v>
      </c>
      <c r="J52" s="22">
        <v>176514</v>
      </c>
      <c r="K52" s="22" t="s">
        <v>21</v>
      </c>
      <c r="L52" s="25">
        <v>176514</v>
      </c>
      <c r="M52" s="23">
        <v>60400</v>
      </c>
      <c r="N52" s="21">
        <v>5000</v>
      </c>
      <c r="O52" s="26" t="s">
        <v>21</v>
      </c>
      <c r="P52" s="298" t="s">
        <v>21</v>
      </c>
      <c r="Q52" s="298" t="s">
        <v>21</v>
      </c>
      <c r="R52" s="27" t="s">
        <v>21</v>
      </c>
      <c r="S52" s="24">
        <v>241914</v>
      </c>
      <c r="T52" s="26" t="s">
        <v>21</v>
      </c>
      <c r="U52" s="27" t="s">
        <v>21</v>
      </c>
      <c r="V52" s="28">
        <v>241914</v>
      </c>
      <c r="W52" s="62" t="s">
        <v>21</v>
      </c>
      <c r="X52" s="24" t="s">
        <v>21</v>
      </c>
      <c r="Y52" s="22">
        <v>241914</v>
      </c>
      <c r="Z52" s="26" t="s">
        <v>21</v>
      </c>
      <c r="AA52" s="27" t="s">
        <v>21</v>
      </c>
      <c r="AB52" s="28">
        <v>241914</v>
      </c>
    </row>
    <row r="53" spans="1:28" ht="13.5" customHeight="1" x14ac:dyDescent="0.15">
      <c r="A53" s="19"/>
      <c r="B53" s="20"/>
      <c r="C53" s="20" t="s">
        <v>331</v>
      </c>
      <c r="D53" s="20"/>
      <c r="E53" s="20"/>
      <c r="F53" s="20"/>
      <c r="G53" s="9">
        <v>176514</v>
      </c>
      <c r="H53" s="21" t="s">
        <v>21</v>
      </c>
      <c r="I53" s="21" t="s">
        <v>21</v>
      </c>
      <c r="J53" s="22">
        <v>176514</v>
      </c>
      <c r="K53" s="22" t="s">
        <v>21</v>
      </c>
      <c r="L53" s="25">
        <v>176514</v>
      </c>
      <c r="M53" s="23">
        <v>60400</v>
      </c>
      <c r="N53" s="21">
        <v>5000</v>
      </c>
      <c r="O53" s="26" t="s">
        <v>21</v>
      </c>
      <c r="P53" s="298" t="s">
        <v>21</v>
      </c>
      <c r="Q53" s="298" t="s">
        <v>21</v>
      </c>
      <c r="R53" s="27" t="s">
        <v>21</v>
      </c>
      <c r="S53" s="24">
        <v>241914</v>
      </c>
      <c r="T53" s="26" t="s">
        <v>21</v>
      </c>
      <c r="U53" s="27" t="s">
        <v>21</v>
      </c>
      <c r="V53" s="28">
        <v>241914</v>
      </c>
      <c r="W53" s="62" t="s">
        <v>21</v>
      </c>
      <c r="X53" s="24" t="s">
        <v>21</v>
      </c>
      <c r="Y53" s="22">
        <v>241914</v>
      </c>
      <c r="Z53" s="26" t="s">
        <v>21</v>
      </c>
      <c r="AA53" s="27" t="s">
        <v>21</v>
      </c>
      <c r="AB53" s="28">
        <v>241914</v>
      </c>
    </row>
    <row r="54" spans="1:28" ht="13.5" customHeight="1" x14ac:dyDescent="0.15">
      <c r="A54" s="33"/>
      <c r="B54" s="34"/>
      <c r="C54" s="34" t="s">
        <v>290</v>
      </c>
      <c r="D54" s="34"/>
      <c r="E54" s="34"/>
      <c r="F54" s="34"/>
      <c r="G54" s="65" t="s">
        <v>21</v>
      </c>
      <c r="H54" s="66" t="s">
        <v>21</v>
      </c>
      <c r="I54" s="66" t="s">
        <v>21</v>
      </c>
      <c r="J54" s="67" t="s">
        <v>21</v>
      </c>
      <c r="K54" s="67" t="s">
        <v>21</v>
      </c>
      <c r="L54" s="70" t="s">
        <v>21</v>
      </c>
      <c r="M54" s="73" t="s">
        <v>21</v>
      </c>
      <c r="N54" s="66" t="s">
        <v>21</v>
      </c>
      <c r="O54" s="71" t="s">
        <v>21</v>
      </c>
      <c r="P54" s="309" t="s">
        <v>21</v>
      </c>
      <c r="Q54" s="309" t="s">
        <v>21</v>
      </c>
      <c r="R54" s="72" t="s">
        <v>21</v>
      </c>
      <c r="S54" s="69" t="s">
        <v>21</v>
      </c>
      <c r="T54" s="71" t="s">
        <v>21</v>
      </c>
      <c r="U54" s="72" t="s">
        <v>21</v>
      </c>
      <c r="V54" s="74" t="s">
        <v>21</v>
      </c>
      <c r="W54" s="68" t="s">
        <v>21</v>
      </c>
      <c r="X54" s="69" t="s">
        <v>21</v>
      </c>
      <c r="Y54" s="67" t="s">
        <v>21</v>
      </c>
      <c r="Z54" s="71" t="s">
        <v>21</v>
      </c>
      <c r="AA54" s="72" t="s">
        <v>21</v>
      </c>
      <c r="AB54" s="74" t="s">
        <v>21</v>
      </c>
    </row>
    <row r="55" spans="1:28" ht="13.5" customHeight="1" x14ac:dyDescent="0.15">
      <c r="A55" s="75" t="s">
        <v>334</v>
      </c>
      <c r="B55" s="76"/>
      <c r="C55" s="76"/>
      <c r="D55" s="76"/>
      <c r="E55" s="76"/>
      <c r="F55" s="76"/>
      <c r="G55" s="15">
        <v>221694</v>
      </c>
      <c r="H55" s="77">
        <v>-3</v>
      </c>
      <c r="I55" s="77">
        <v>-18336</v>
      </c>
      <c r="J55" s="17">
        <v>203355</v>
      </c>
      <c r="K55" s="17">
        <v>0</v>
      </c>
      <c r="L55" s="14">
        <v>203355</v>
      </c>
      <c r="M55" s="80">
        <v>-52275</v>
      </c>
      <c r="N55" s="77">
        <v>-19792</v>
      </c>
      <c r="O55" s="15">
        <v>-53635</v>
      </c>
      <c r="P55" s="310">
        <v>-8662</v>
      </c>
      <c r="Q55" s="310">
        <v>-85446</v>
      </c>
      <c r="R55" s="16">
        <v>-19787</v>
      </c>
      <c r="S55" s="79">
        <v>-36242</v>
      </c>
      <c r="T55" s="15" t="s">
        <v>21</v>
      </c>
      <c r="U55" s="16">
        <v>0</v>
      </c>
      <c r="V55" s="81">
        <v>-36242</v>
      </c>
      <c r="W55" s="78" t="s">
        <v>21</v>
      </c>
      <c r="X55" s="79" t="s">
        <v>21</v>
      </c>
      <c r="Y55" s="17">
        <v>-36242</v>
      </c>
      <c r="Z55" s="15" t="s">
        <v>21</v>
      </c>
      <c r="AA55" s="16" t="s">
        <v>21</v>
      </c>
      <c r="AB55" s="81">
        <v>-36242</v>
      </c>
    </row>
    <row r="56" spans="1:28" ht="13.5" customHeight="1" x14ac:dyDescent="0.15">
      <c r="A56" s="19" t="s">
        <v>336</v>
      </c>
      <c r="B56" s="20"/>
      <c r="C56" s="20"/>
      <c r="D56" s="20"/>
      <c r="E56" s="20"/>
      <c r="F56" s="20"/>
      <c r="G56" s="9">
        <v>152953</v>
      </c>
      <c r="H56" s="21">
        <v>4018</v>
      </c>
      <c r="I56" s="21">
        <v>207</v>
      </c>
      <c r="J56" s="22">
        <v>157178</v>
      </c>
      <c r="K56" s="22" t="s">
        <v>21</v>
      </c>
      <c r="L56" s="25">
        <v>157178</v>
      </c>
      <c r="M56" s="23">
        <v>1942</v>
      </c>
      <c r="N56" s="21">
        <v>4010</v>
      </c>
      <c r="O56" s="26">
        <v>38907</v>
      </c>
      <c r="P56" s="298">
        <v>987</v>
      </c>
      <c r="Q56" s="298">
        <v>7511</v>
      </c>
      <c r="R56" s="27">
        <v>273</v>
      </c>
      <c r="S56" s="24">
        <v>210807</v>
      </c>
      <c r="T56" s="26" t="s">
        <v>21</v>
      </c>
      <c r="U56" s="27" t="s">
        <v>21</v>
      </c>
      <c r="V56" s="28">
        <v>210807</v>
      </c>
      <c r="W56" s="62" t="s">
        <v>21</v>
      </c>
      <c r="X56" s="24" t="s">
        <v>21</v>
      </c>
      <c r="Y56" s="22">
        <v>210807</v>
      </c>
      <c r="Z56" s="26" t="s">
        <v>21</v>
      </c>
      <c r="AA56" s="27" t="s">
        <v>21</v>
      </c>
      <c r="AB56" s="28">
        <v>210807</v>
      </c>
    </row>
    <row r="57" spans="1:28" ht="13.5" customHeight="1" x14ac:dyDescent="0.15">
      <c r="A57" s="19" t="s">
        <v>251</v>
      </c>
      <c r="B57" s="20"/>
      <c r="C57" s="20"/>
      <c r="D57" s="20"/>
      <c r="E57" s="20"/>
      <c r="F57" s="20"/>
      <c r="G57" s="303"/>
      <c r="H57" s="304"/>
      <c r="I57" s="302"/>
      <c r="J57" s="305"/>
      <c r="K57" s="305"/>
      <c r="L57" s="306"/>
      <c r="M57" s="307"/>
      <c r="N57" s="302"/>
      <c r="O57" s="303"/>
      <c r="P57" s="304"/>
      <c r="Q57" s="304"/>
      <c r="R57" s="302"/>
      <c r="S57" s="305"/>
      <c r="T57" s="303"/>
      <c r="U57" s="302"/>
      <c r="V57" s="308"/>
      <c r="W57" s="62" t="s">
        <v>21</v>
      </c>
      <c r="X57" s="24" t="s">
        <v>21</v>
      </c>
      <c r="Y57" s="22" t="s">
        <v>21</v>
      </c>
      <c r="Z57" s="26" t="s">
        <v>21</v>
      </c>
      <c r="AA57" s="27" t="s">
        <v>21</v>
      </c>
      <c r="AB57" s="28" t="s">
        <v>21</v>
      </c>
    </row>
    <row r="58" spans="1:28" ht="13.5" customHeight="1" x14ac:dyDescent="0.15">
      <c r="A58" s="35" t="s">
        <v>338</v>
      </c>
      <c r="B58" s="36"/>
      <c r="C58" s="36"/>
      <c r="D58" s="36"/>
      <c r="E58" s="36"/>
      <c r="F58" s="36"/>
      <c r="G58" s="82">
        <v>374647</v>
      </c>
      <c r="H58" s="38">
        <v>4014</v>
      </c>
      <c r="I58" s="38">
        <v>-18129</v>
      </c>
      <c r="J58" s="39">
        <v>360533</v>
      </c>
      <c r="K58" s="39">
        <v>0</v>
      </c>
      <c r="L58" s="42">
        <v>360533</v>
      </c>
      <c r="M58" s="40">
        <v>-50333</v>
      </c>
      <c r="N58" s="38">
        <v>-15783</v>
      </c>
      <c r="O58" s="37">
        <v>-14728</v>
      </c>
      <c r="P58" s="299">
        <v>-7676</v>
      </c>
      <c r="Q58" s="299">
        <v>-77935</v>
      </c>
      <c r="R58" s="43">
        <v>-19514</v>
      </c>
      <c r="S58" s="41">
        <v>174565</v>
      </c>
      <c r="T58" s="37" t="s">
        <v>21</v>
      </c>
      <c r="U58" s="43">
        <v>0</v>
      </c>
      <c r="V58" s="44">
        <v>174565</v>
      </c>
      <c r="W58" s="68" t="s">
        <v>21</v>
      </c>
      <c r="X58" s="69" t="s">
        <v>21</v>
      </c>
      <c r="Y58" s="39">
        <v>174565</v>
      </c>
      <c r="Z58" s="37" t="s">
        <v>21</v>
      </c>
      <c r="AA58" s="43" t="s">
        <v>21</v>
      </c>
      <c r="AB58" s="44">
        <v>174565</v>
      </c>
    </row>
    <row r="59" spans="1:28" ht="13.5" customHeight="1" x14ac:dyDescent="0.15">
      <c r="A59" s="45" t="s">
        <v>340</v>
      </c>
      <c r="B59" s="46"/>
      <c r="C59" s="46"/>
      <c r="D59" s="46"/>
      <c r="E59" s="46"/>
      <c r="F59" s="46"/>
      <c r="G59" s="9">
        <v>10718</v>
      </c>
      <c r="H59" s="10" t="s">
        <v>21</v>
      </c>
      <c r="I59" s="10" t="s">
        <v>21</v>
      </c>
      <c r="J59" s="11">
        <v>10718</v>
      </c>
      <c r="K59" s="11" t="s">
        <v>21</v>
      </c>
      <c r="L59" s="47">
        <v>10718</v>
      </c>
      <c r="M59" s="12" t="s">
        <v>21</v>
      </c>
      <c r="N59" s="10" t="s">
        <v>21</v>
      </c>
      <c r="O59" s="9" t="s">
        <v>21</v>
      </c>
      <c r="P59" s="297" t="s">
        <v>21</v>
      </c>
      <c r="Q59" s="297" t="s">
        <v>21</v>
      </c>
      <c r="R59" s="48" t="s">
        <v>21</v>
      </c>
      <c r="S59" s="13">
        <v>10718</v>
      </c>
      <c r="T59" s="9" t="s">
        <v>21</v>
      </c>
      <c r="U59" s="48" t="s">
        <v>21</v>
      </c>
      <c r="V59" s="13">
        <v>10718</v>
      </c>
      <c r="W59" s="311"/>
      <c r="X59" s="313"/>
      <c r="Y59" s="293">
        <v>10718</v>
      </c>
      <c r="Z59" s="9" t="s">
        <v>21</v>
      </c>
      <c r="AA59" s="48" t="s">
        <v>21</v>
      </c>
      <c r="AB59" s="18">
        <v>10718</v>
      </c>
    </row>
    <row r="60" spans="1:28" ht="13.5" customHeight="1" x14ac:dyDescent="0.15">
      <c r="A60" s="19" t="s">
        <v>342</v>
      </c>
      <c r="B60" s="20"/>
      <c r="C60" s="20"/>
      <c r="D60" s="20"/>
      <c r="E60" s="20"/>
      <c r="F60" s="20"/>
      <c r="G60" s="9">
        <v>-1025</v>
      </c>
      <c r="H60" s="21" t="s">
        <v>21</v>
      </c>
      <c r="I60" s="21" t="s">
        <v>21</v>
      </c>
      <c r="J60" s="22">
        <v>-1025</v>
      </c>
      <c r="K60" s="22" t="s">
        <v>21</v>
      </c>
      <c r="L60" s="25">
        <v>-1025</v>
      </c>
      <c r="M60" s="23" t="s">
        <v>21</v>
      </c>
      <c r="N60" s="21" t="s">
        <v>21</v>
      </c>
      <c r="O60" s="26" t="s">
        <v>21</v>
      </c>
      <c r="P60" s="298" t="s">
        <v>21</v>
      </c>
      <c r="Q60" s="298" t="s">
        <v>21</v>
      </c>
      <c r="R60" s="27" t="s">
        <v>21</v>
      </c>
      <c r="S60" s="24">
        <v>-1025</v>
      </c>
      <c r="T60" s="26" t="s">
        <v>21</v>
      </c>
      <c r="U60" s="27" t="s">
        <v>21</v>
      </c>
      <c r="V60" s="24">
        <v>-1025</v>
      </c>
      <c r="W60" s="312"/>
      <c r="X60" s="314"/>
      <c r="Y60" s="294">
        <v>-1025</v>
      </c>
      <c r="Z60" s="26" t="s">
        <v>21</v>
      </c>
      <c r="AA60" s="27" t="s">
        <v>21</v>
      </c>
      <c r="AB60" s="28">
        <v>-1025</v>
      </c>
    </row>
    <row r="61" spans="1:28" ht="13.5" customHeight="1" x14ac:dyDescent="0.15">
      <c r="A61" s="19" t="s">
        <v>344</v>
      </c>
      <c r="B61" s="20"/>
      <c r="C61" s="20"/>
      <c r="D61" s="20"/>
      <c r="E61" s="20"/>
      <c r="F61" s="20"/>
      <c r="G61" s="9">
        <v>9693</v>
      </c>
      <c r="H61" s="21" t="s">
        <v>21</v>
      </c>
      <c r="I61" s="21" t="s">
        <v>21</v>
      </c>
      <c r="J61" s="22">
        <v>9693</v>
      </c>
      <c r="K61" s="22" t="s">
        <v>21</v>
      </c>
      <c r="L61" s="25">
        <v>9693</v>
      </c>
      <c r="M61" s="23" t="s">
        <v>21</v>
      </c>
      <c r="N61" s="21" t="s">
        <v>21</v>
      </c>
      <c r="O61" s="26" t="s">
        <v>21</v>
      </c>
      <c r="P61" s="298" t="s">
        <v>21</v>
      </c>
      <c r="Q61" s="298" t="s">
        <v>21</v>
      </c>
      <c r="R61" s="27" t="s">
        <v>21</v>
      </c>
      <c r="S61" s="24">
        <v>9693</v>
      </c>
      <c r="T61" s="26" t="s">
        <v>21</v>
      </c>
      <c r="U61" s="27" t="s">
        <v>21</v>
      </c>
      <c r="V61" s="24">
        <v>9693</v>
      </c>
      <c r="W61" s="312"/>
      <c r="X61" s="314"/>
      <c r="Y61" s="294">
        <v>9693</v>
      </c>
      <c r="Z61" s="26" t="s">
        <v>21</v>
      </c>
      <c r="AA61" s="27" t="s">
        <v>21</v>
      </c>
      <c r="AB61" s="28">
        <v>9693</v>
      </c>
    </row>
    <row r="62" spans="1:28" ht="13.5" customHeight="1" thickBot="1" x14ac:dyDescent="0.2">
      <c r="A62" s="49" t="s">
        <v>346</v>
      </c>
      <c r="B62" s="50"/>
      <c r="C62" s="50"/>
      <c r="D62" s="50"/>
      <c r="E62" s="50"/>
      <c r="F62" s="50"/>
      <c r="G62" s="51">
        <v>384340</v>
      </c>
      <c r="H62" s="52">
        <v>4014</v>
      </c>
      <c r="I62" s="52">
        <v>-18129</v>
      </c>
      <c r="J62" s="53">
        <v>370226</v>
      </c>
      <c r="K62" s="53">
        <v>0</v>
      </c>
      <c r="L62" s="56">
        <v>370226</v>
      </c>
      <c r="M62" s="54">
        <v>-50333</v>
      </c>
      <c r="N62" s="52">
        <v>-15783</v>
      </c>
      <c r="O62" s="51">
        <v>-14728</v>
      </c>
      <c r="P62" s="300">
        <v>-7676</v>
      </c>
      <c r="Q62" s="300">
        <v>-77935</v>
      </c>
      <c r="R62" s="57">
        <v>-19514</v>
      </c>
      <c r="S62" s="55">
        <v>184258</v>
      </c>
      <c r="T62" s="51" t="s">
        <v>21</v>
      </c>
      <c r="U62" s="57">
        <v>0</v>
      </c>
      <c r="V62" s="55">
        <v>184258</v>
      </c>
      <c r="W62" s="316"/>
      <c r="X62" s="315"/>
      <c r="Y62" s="295">
        <v>184258</v>
      </c>
      <c r="Z62" s="51" t="s">
        <v>21</v>
      </c>
      <c r="AA62" s="57" t="s">
        <v>21</v>
      </c>
      <c r="AB62" s="58">
        <v>184258</v>
      </c>
    </row>
  </sheetData>
  <mergeCells count="23">
    <mergeCell ref="Y11:Y13"/>
    <mergeCell ref="X12:X13"/>
    <mergeCell ref="M11:R11"/>
    <mergeCell ref="S11:S13"/>
    <mergeCell ref="T11:T13"/>
    <mergeCell ref="U11:U13"/>
    <mergeCell ref="V11:V13"/>
    <mergeCell ref="A10:E13"/>
    <mergeCell ref="G10:L10"/>
    <mergeCell ref="M10:V10"/>
    <mergeCell ref="W10:AB10"/>
    <mergeCell ref="G11:G13"/>
    <mergeCell ref="H11:H13"/>
    <mergeCell ref="I11:I13"/>
    <mergeCell ref="J11:J13"/>
    <mergeCell ref="K11:K13"/>
    <mergeCell ref="L11:L13"/>
    <mergeCell ref="Z11:Z13"/>
    <mergeCell ref="AA11:AA13"/>
    <mergeCell ref="AB11:AB13"/>
    <mergeCell ref="M12:N12"/>
    <mergeCell ref="O12:R12"/>
    <mergeCell ref="W12:W13"/>
  </mergeCells>
  <phoneticPr fontId="11"/>
  <printOptions horizontalCentered="1"/>
  <pageMargins left="0.19685039370078741" right="0.19685039370078741" top="0.39370078740157477" bottom="0.39370078740157477" header="0.51181102362204722" footer="0.51181102362204722"/>
  <pageSetup paperSize="8" scale="56" orientation="landscape" r:id="rId1"/>
  <headerFooter alignWithMargins="0"/>
  <colBreaks count="2" manualBreakCount="2">
    <brk id="1" max="1048575" man="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view="pageBreakPreview" zoomScale="60" zoomScaleNormal="70" workbookViewId="0">
      <selection activeCell="B61" sqref="B61"/>
    </sheetView>
  </sheetViews>
  <sheetFormatPr defaultRowHeight="13.5" x14ac:dyDescent="0.15"/>
  <cols>
    <col min="1" max="1" width="1" customWidth="1"/>
    <col min="2" max="2" width="7.125" customWidth="1"/>
    <col min="3" max="3" width="7.875" customWidth="1"/>
    <col min="4" max="4" width="29.375" bestFit="1" customWidth="1"/>
    <col min="5" max="5" width="19.375" bestFit="1" customWidth="1"/>
    <col min="6" max="6" width="16.125" bestFit="1" customWidth="1"/>
    <col min="7" max="7" width="21.375" bestFit="1" customWidth="1"/>
    <col min="16" max="16" width="15" bestFit="1" customWidth="1"/>
    <col min="17" max="17" width="18.375" bestFit="1" customWidth="1"/>
  </cols>
  <sheetData>
    <row r="1" spans="1:19" ht="21" x14ac:dyDescent="0.15">
      <c r="A1" s="343"/>
      <c r="B1" s="402" t="s">
        <v>467</v>
      </c>
      <c r="C1" s="402"/>
      <c r="D1" s="402"/>
      <c r="E1" s="402"/>
      <c r="F1" s="402"/>
      <c r="G1" s="402"/>
      <c r="H1" s="402"/>
      <c r="I1" s="402"/>
      <c r="J1" s="402"/>
      <c r="K1" s="402"/>
      <c r="L1" s="402"/>
      <c r="M1" s="402"/>
      <c r="N1" s="402"/>
      <c r="O1" s="402"/>
      <c r="P1" s="402"/>
      <c r="Q1" s="402"/>
      <c r="R1" s="402"/>
      <c r="S1" s="343"/>
    </row>
    <row r="2" spans="1:19" x14ac:dyDescent="0.15">
      <c r="A2" s="343"/>
      <c r="B2" s="403" t="s">
        <v>468</v>
      </c>
      <c r="C2" s="403"/>
      <c r="D2" s="403"/>
      <c r="E2" s="403"/>
      <c r="F2" s="403"/>
      <c r="G2" s="403"/>
      <c r="H2" s="403"/>
      <c r="I2" s="403"/>
      <c r="J2" s="403"/>
      <c r="K2" s="403"/>
      <c r="L2" s="403"/>
      <c r="M2" s="403"/>
      <c r="N2" s="403"/>
      <c r="O2" s="403"/>
      <c r="P2" s="403"/>
      <c r="Q2" s="403"/>
      <c r="R2" s="403"/>
      <c r="S2" s="343"/>
    </row>
    <row r="3" spans="1:19" ht="14.25" thickBot="1" x14ac:dyDescent="0.2">
      <c r="A3" s="343"/>
      <c r="B3" s="343"/>
      <c r="C3" s="343"/>
      <c r="D3" s="343"/>
      <c r="E3" s="344"/>
      <c r="F3" s="344"/>
      <c r="G3" s="344"/>
      <c r="H3" s="345"/>
      <c r="I3" s="345"/>
      <c r="J3" s="345"/>
      <c r="K3" s="345"/>
      <c r="L3" s="345"/>
      <c r="M3" s="345"/>
      <c r="N3" s="345"/>
      <c r="O3" s="344"/>
      <c r="P3" s="344"/>
      <c r="Q3" s="344"/>
      <c r="R3" s="346" t="s">
        <v>469</v>
      </c>
      <c r="S3" s="343"/>
    </row>
    <row r="4" spans="1:19" ht="14.25" thickBot="1" x14ac:dyDescent="0.2">
      <c r="A4" s="343"/>
      <c r="B4" s="404" t="s">
        <v>470</v>
      </c>
      <c r="C4" s="405"/>
      <c r="D4" s="405"/>
      <c r="E4" s="405"/>
      <c r="F4" s="405"/>
      <c r="G4" s="405"/>
      <c r="H4" s="406"/>
      <c r="I4" s="404" t="s">
        <v>471</v>
      </c>
      <c r="J4" s="405"/>
      <c r="K4" s="405"/>
      <c r="L4" s="405"/>
      <c r="M4" s="405"/>
      <c r="N4" s="405"/>
      <c r="O4" s="405"/>
      <c r="P4" s="405"/>
      <c r="Q4" s="405"/>
      <c r="R4" s="405"/>
      <c r="S4" s="406"/>
    </row>
    <row r="5" spans="1:19" ht="15" x14ac:dyDescent="0.15">
      <c r="A5" s="343"/>
      <c r="B5" s="347" t="s">
        <v>472</v>
      </c>
      <c r="C5" s="348"/>
      <c r="D5" s="348"/>
      <c r="E5" s="349"/>
      <c r="F5" s="349"/>
      <c r="G5" s="349"/>
      <c r="H5" s="350"/>
      <c r="I5" s="351" t="s">
        <v>473</v>
      </c>
      <c r="J5" s="352"/>
      <c r="K5" s="352"/>
      <c r="L5" s="352"/>
      <c r="M5" s="352"/>
      <c r="N5" s="352"/>
      <c r="O5" s="349"/>
      <c r="P5" s="349"/>
      <c r="Q5" s="349"/>
      <c r="R5" s="353"/>
      <c r="S5" s="354"/>
    </row>
    <row r="6" spans="1:19" x14ac:dyDescent="0.15">
      <c r="A6" s="343"/>
      <c r="B6" s="355" t="s">
        <v>474</v>
      </c>
      <c r="C6" s="348"/>
      <c r="D6" s="348"/>
      <c r="E6" s="349"/>
      <c r="F6" s="349"/>
      <c r="G6" s="349"/>
      <c r="H6" s="350"/>
      <c r="I6" s="356" t="s">
        <v>475</v>
      </c>
      <c r="J6" s="352"/>
      <c r="K6" s="352"/>
      <c r="L6" s="352"/>
      <c r="M6" s="352"/>
      <c r="N6" s="352"/>
      <c r="O6" s="349"/>
      <c r="P6" s="349"/>
      <c r="Q6" s="349"/>
      <c r="R6" s="348"/>
      <c r="S6" s="354"/>
    </row>
    <row r="7" spans="1:19" x14ac:dyDescent="0.15">
      <c r="A7" s="343"/>
      <c r="B7" s="355"/>
      <c r="C7" s="348" t="s">
        <v>476</v>
      </c>
      <c r="D7" s="348"/>
      <c r="E7" s="349"/>
      <c r="F7" s="349"/>
      <c r="G7" s="349">
        <f>SUM(F8:G28)</f>
        <v>24163715755</v>
      </c>
      <c r="H7" s="350"/>
      <c r="I7" s="356"/>
      <c r="J7" s="352" t="s">
        <v>477</v>
      </c>
      <c r="K7" s="352"/>
      <c r="L7" s="352"/>
      <c r="M7" s="352"/>
      <c r="N7" s="352"/>
      <c r="O7" s="349"/>
      <c r="P7" s="357">
        <v>2466136826</v>
      </c>
      <c r="Q7" s="349"/>
      <c r="R7" s="348"/>
      <c r="S7" s="354"/>
    </row>
    <row r="8" spans="1:19" x14ac:dyDescent="0.15">
      <c r="A8" s="343"/>
      <c r="B8" s="355"/>
      <c r="C8" s="348"/>
      <c r="D8" s="348" t="s">
        <v>478</v>
      </c>
      <c r="E8" s="349"/>
      <c r="F8" s="358">
        <f>SUM(E9:E17)</f>
        <v>7829973894</v>
      </c>
      <c r="G8" s="359"/>
      <c r="H8" s="350"/>
      <c r="I8" s="356"/>
      <c r="J8" s="352" t="s">
        <v>479</v>
      </c>
      <c r="K8" s="352"/>
      <c r="L8" s="352"/>
      <c r="M8" s="352"/>
      <c r="N8" s="352"/>
      <c r="O8" s="349"/>
      <c r="P8" s="349"/>
      <c r="Q8" s="349"/>
      <c r="R8" s="348"/>
      <c r="S8" s="354"/>
    </row>
    <row r="9" spans="1:19" x14ac:dyDescent="0.15">
      <c r="A9" s="343"/>
      <c r="B9" s="355"/>
      <c r="C9" s="348"/>
      <c r="D9" s="348" t="s">
        <v>480</v>
      </c>
      <c r="E9" s="358">
        <v>2460893413</v>
      </c>
      <c r="F9" s="349"/>
      <c r="G9" s="349"/>
      <c r="H9" s="350"/>
      <c r="I9" s="356"/>
      <c r="J9" s="352"/>
      <c r="K9" s="352" t="s">
        <v>481</v>
      </c>
      <c r="L9" s="352"/>
      <c r="M9" s="352"/>
      <c r="N9" s="407">
        <f>[2]債務負担行為!C26</f>
        <v>0</v>
      </c>
      <c r="O9" s="407"/>
      <c r="P9" s="349"/>
      <c r="Q9" s="349"/>
      <c r="R9" s="348"/>
      <c r="S9" s="354"/>
    </row>
    <row r="10" spans="1:19" x14ac:dyDescent="0.15">
      <c r="A10" s="343"/>
      <c r="B10" s="355"/>
      <c r="C10" s="348"/>
      <c r="D10" s="348" t="s">
        <v>482</v>
      </c>
      <c r="E10" s="360">
        <v>621005300</v>
      </c>
      <c r="F10" s="349"/>
      <c r="G10" s="349"/>
      <c r="H10" s="350"/>
      <c r="I10" s="356"/>
      <c r="J10" s="352"/>
      <c r="K10" s="352" t="s">
        <v>483</v>
      </c>
      <c r="L10" s="352"/>
      <c r="M10" s="352"/>
      <c r="N10" s="408">
        <f>[2]債務負担行為!F26+[2]債務負担行為!I26</f>
        <v>0</v>
      </c>
      <c r="O10" s="408"/>
      <c r="P10" s="349"/>
      <c r="Q10" s="349"/>
      <c r="R10" s="348"/>
      <c r="S10" s="354"/>
    </row>
    <row r="11" spans="1:19" x14ac:dyDescent="0.15">
      <c r="A11" s="343"/>
      <c r="B11" s="355"/>
      <c r="C11" s="348"/>
      <c r="D11" s="348" t="s">
        <v>484</v>
      </c>
      <c r="E11" s="360">
        <v>8164448015</v>
      </c>
      <c r="F11" s="349"/>
      <c r="G11" s="349"/>
      <c r="H11" s="350"/>
      <c r="I11" s="345"/>
      <c r="J11" s="345"/>
      <c r="K11" s="352" t="s">
        <v>485</v>
      </c>
      <c r="L11" s="352"/>
      <c r="M11" s="352"/>
      <c r="N11" s="399">
        <v>0</v>
      </c>
      <c r="O11" s="399"/>
      <c r="P11" s="349"/>
      <c r="Q11" s="344"/>
      <c r="R11" s="348"/>
      <c r="S11" s="354"/>
    </row>
    <row r="12" spans="1:19" x14ac:dyDescent="0.15">
      <c r="A12" s="343"/>
      <c r="B12" s="355"/>
      <c r="C12" s="348" t="s">
        <v>552</v>
      </c>
      <c r="D12" s="348" t="s">
        <v>486</v>
      </c>
      <c r="E12" s="360">
        <v>-4502403421</v>
      </c>
      <c r="F12" s="349"/>
      <c r="G12" s="349"/>
      <c r="H12" s="350"/>
      <c r="I12" s="356"/>
      <c r="J12" s="352"/>
      <c r="K12" s="352" t="s">
        <v>487</v>
      </c>
      <c r="L12" s="352"/>
      <c r="M12" s="352"/>
      <c r="N12" s="352"/>
      <c r="O12" s="349"/>
      <c r="P12" s="358">
        <f>SUM(N9:N11)</f>
        <v>0</v>
      </c>
      <c r="Q12" s="349"/>
      <c r="R12" s="348"/>
      <c r="S12" s="354"/>
    </row>
    <row r="13" spans="1:19" x14ac:dyDescent="0.15">
      <c r="A13" s="354"/>
      <c r="B13" s="343"/>
      <c r="C13" s="343"/>
      <c r="D13" s="343" t="s">
        <v>488</v>
      </c>
      <c r="E13" s="360">
        <v>1942729129</v>
      </c>
      <c r="F13" s="349"/>
      <c r="G13" s="349"/>
      <c r="H13" s="350"/>
      <c r="I13" s="356"/>
      <c r="J13" s="352" t="s">
        <v>489</v>
      </c>
      <c r="K13" s="352"/>
      <c r="L13" s="352"/>
      <c r="M13" s="352"/>
      <c r="N13" s="352"/>
      <c r="O13" s="349"/>
      <c r="P13" s="360">
        <v>384526000</v>
      </c>
      <c r="Q13" s="349"/>
      <c r="R13" s="348"/>
      <c r="S13" s="354"/>
    </row>
    <row r="14" spans="1:19" x14ac:dyDescent="0.15">
      <c r="A14" s="354"/>
      <c r="B14" s="343"/>
      <c r="C14" s="343"/>
      <c r="D14" s="343" t="s">
        <v>490</v>
      </c>
      <c r="E14" s="360">
        <v>-867498542</v>
      </c>
      <c r="F14" s="349"/>
      <c r="G14" s="349"/>
      <c r="H14" s="350"/>
      <c r="I14" s="345"/>
      <c r="J14" s="352" t="s">
        <v>491</v>
      </c>
      <c r="K14" s="361"/>
      <c r="L14" s="361"/>
      <c r="M14" s="361"/>
      <c r="N14" s="361"/>
      <c r="O14" s="344"/>
      <c r="P14" s="360">
        <f>+[2]損失補償等引当金!E13</f>
        <v>0</v>
      </c>
      <c r="Q14" s="344"/>
      <c r="R14" s="348"/>
      <c r="S14" s="354"/>
    </row>
    <row r="15" spans="1:19" ht="14.25" thickBot="1" x14ac:dyDescent="0.2">
      <c r="A15" s="354"/>
      <c r="B15" s="343"/>
      <c r="C15" s="343"/>
      <c r="D15" s="343" t="s">
        <v>492</v>
      </c>
      <c r="E15" s="360">
        <v>0</v>
      </c>
      <c r="F15" s="349"/>
      <c r="G15" s="349"/>
      <c r="H15" s="350"/>
      <c r="I15" s="356"/>
      <c r="J15" s="352" t="s">
        <v>493</v>
      </c>
      <c r="K15" s="352"/>
      <c r="L15" s="352"/>
      <c r="M15" s="352"/>
      <c r="N15" s="352"/>
      <c r="O15" s="349"/>
      <c r="P15" s="349"/>
      <c r="Q15" s="362">
        <f>P7+P12+P13+P14</f>
        <v>2850662826</v>
      </c>
      <c r="R15" s="348"/>
      <c r="S15" s="354"/>
    </row>
    <row r="16" spans="1:19" x14ac:dyDescent="0.15">
      <c r="A16" s="354"/>
      <c r="B16" s="343"/>
      <c r="C16" s="343"/>
      <c r="D16" s="343" t="s">
        <v>494</v>
      </c>
      <c r="E16" s="360">
        <v>0</v>
      </c>
      <c r="F16" s="349"/>
      <c r="G16" s="349"/>
      <c r="H16" s="350"/>
      <c r="I16" s="356"/>
      <c r="J16" s="352"/>
      <c r="K16" s="352"/>
      <c r="L16" s="352"/>
      <c r="M16" s="352"/>
      <c r="N16" s="352"/>
      <c r="O16" s="349"/>
      <c r="P16" s="349"/>
      <c r="Q16" s="349"/>
      <c r="R16" s="348"/>
      <c r="S16" s="354"/>
    </row>
    <row r="17" spans="1:19" x14ac:dyDescent="0.15">
      <c r="A17" s="354"/>
      <c r="B17" s="343"/>
      <c r="C17" s="343"/>
      <c r="D17" s="343" t="s">
        <v>495</v>
      </c>
      <c r="E17" s="360">
        <v>10800000</v>
      </c>
      <c r="F17" s="349"/>
      <c r="G17" s="349"/>
      <c r="H17" s="350"/>
      <c r="I17" s="356" t="s">
        <v>496</v>
      </c>
      <c r="J17" s="352"/>
      <c r="K17" s="352"/>
      <c r="L17" s="352"/>
      <c r="M17" s="352"/>
      <c r="N17" s="352"/>
      <c r="O17" s="349"/>
      <c r="P17" s="349"/>
      <c r="Q17" s="349"/>
      <c r="R17" s="348"/>
      <c r="S17" s="354"/>
    </row>
    <row r="18" spans="1:19" x14ac:dyDescent="0.15">
      <c r="A18" s="343"/>
      <c r="B18" s="355"/>
      <c r="C18" s="348"/>
      <c r="D18" s="348" t="s">
        <v>497</v>
      </c>
      <c r="E18" s="349"/>
      <c r="F18" s="349">
        <f>SUM(E19:E26)</f>
        <v>16252599559</v>
      </c>
      <c r="G18" s="349"/>
      <c r="H18" s="350"/>
      <c r="I18" s="356"/>
      <c r="J18" s="352" t="s">
        <v>498</v>
      </c>
      <c r="K18" s="352"/>
      <c r="L18" s="352"/>
      <c r="M18" s="352"/>
      <c r="N18" s="352"/>
      <c r="O18" s="349"/>
      <c r="P18" s="358">
        <v>0</v>
      </c>
      <c r="Q18" s="349"/>
      <c r="R18" s="348"/>
      <c r="S18" s="354"/>
    </row>
    <row r="19" spans="1:19" x14ac:dyDescent="0.15">
      <c r="A19" s="343"/>
      <c r="B19" s="355"/>
      <c r="C19" s="348"/>
      <c r="D19" s="348" t="s">
        <v>480</v>
      </c>
      <c r="E19" s="363">
        <v>3088731</v>
      </c>
      <c r="F19" s="359"/>
      <c r="G19" s="349"/>
      <c r="H19" s="350"/>
      <c r="I19" s="356"/>
      <c r="J19" s="352" t="s">
        <v>499</v>
      </c>
      <c r="K19" s="352"/>
      <c r="L19" s="352"/>
      <c r="M19" s="352"/>
      <c r="N19" s="352"/>
      <c r="O19" s="349"/>
      <c r="P19" s="360">
        <v>0</v>
      </c>
      <c r="Q19" s="349"/>
      <c r="R19" s="348"/>
      <c r="S19" s="354"/>
    </row>
    <row r="20" spans="1:19" x14ac:dyDescent="0.15">
      <c r="A20" s="354"/>
      <c r="B20" s="343"/>
      <c r="C20" s="343"/>
      <c r="D20" s="348" t="s">
        <v>500</v>
      </c>
      <c r="E20" s="360">
        <v>795000</v>
      </c>
      <c r="F20" s="349"/>
      <c r="G20" s="349"/>
      <c r="H20" s="350"/>
      <c r="I20" s="356"/>
      <c r="J20" s="352" t="s">
        <v>501</v>
      </c>
      <c r="K20" s="352"/>
      <c r="L20" s="352"/>
      <c r="M20" s="352"/>
      <c r="N20" s="352"/>
      <c r="O20" s="349"/>
      <c r="P20" s="360">
        <f>[2]債務負担行為!D26+[2]債務負担行為!G26+[2]債務負担行為!J26+[2]債務負担行為!M26</f>
        <v>0</v>
      </c>
      <c r="Q20" s="349"/>
      <c r="R20" s="348"/>
      <c r="S20" s="354"/>
    </row>
    <row r="21" spans="1:19" x14ac:dyDescent="0.15">
      <c r="A21" s="343"/>
      <c r="B21" s="355"/>
      <c r="C21" s="348"/>
      <c r="D21" s="348" t="s">
        <v>502</v>
      </c>
      <c r="E21" s="364">
        <v>-381600</v>
      </c>
      <c r="F21" s="349"/>
      <c r="G21" s="349"/>
      <c r="H21" s="350"/>
      <c r="I21" s="356"/>
      <c r="J21" s="352" t="s">
        <v>503</v>
      </c>
      <c r="K21" s="352"/>
      <c r="L21" s="352"/>
      <c r="M21" s="352"/>
      <c r="N21" s="352"/>
      <c r="O21" s="349"/>
      <c r="P21" s="360">
        <v>0</v>
      </c>
      <c r="Q21" s="349"/>
      <c r="R21" s="348"/>
      <c r="S21" s="354"/>
    </row>
    <row r="22" spans="1:19" x14ac:dyDescent="0.15">
      <c r="A22" s="343"/>
      <c r="B22" s="355"/>
      <c r="C22" s="348"/>
      <c r="D22" s="343" t="s">
        <v>504</v>
      </c>
      <c r="E22" s="357">
        <v>26603810294</v>
      </c>
      <c r="F22" s="349"/>
      <c r="G22" s="349"/>
      <c r="H22" s="350"/>
      <c r="I22" s="356"/>
      <c r="J22" s="352" t="s">
        <v>505</v>
      </c>
      <c r="K22" s="352"/>
      <c r="L22" s="352"/>
      <c r="M22" s="352"/>
      <c r="N22" s="352"/>
      <c r="O22" s="349"/>
      <c r="P22" s="360">
        <v>0</v>
      </c>
      <c r="Q22" s="349"/>
      <c r="R22" s="348"/>
      <c r="S22" s="354"/>
    </row>
    <row r="23" spans="1:19" x14ac:dyDescent="0.15">
      <c r="A23" s="343"/>
      <c r="B23" s="355"/>
      <c r="C23" s="348"/>
      <c r="D23" s="343" t="s">
        <v>506</v>
      </c>
      <c r="E23" s="363">
        <v>-10354712866</v>
      </c>
      <c r="F23" s="400"/>
      <c r="G23" s="401"/>
      <c r="H23" s="350"/>
      <c r="I23" s="345"/>
      <c r="J23" s="345" t="s">
        <v>507</v>
      </c>
      <c r="K23" s="345"/>
      <c r="L23" s="345"/>
      <c r="M23" s="345"/>
      <c r="N23" s="345"/>
      <c r="O23" s="344"/>
      <c r="P23" s="360">
        <v>28511300</v>
      </c>
      <c r="Q23" s="344"/>
      <c r="R23" s="348"/>
      <c r="S23" s="354"/>
    </row>
    <row r="24" spans="1:19" x14ac:dyDescent="0.15">
      <c r="A24" s="343"/>
      <c r="B24" s="355"/>
      <c r="C24" s="348"/>
      <c r="D24" s="343" t="s">
        <v>508</v>
      </c>
      <c r="E24" s="364">
        <v>0</v>
      </c>
      <c r="F24" s="349"/>
      <c r="G24" s="349"/>
      <c r="H24" s="350"/>
      <c r="I24" s="356"/>
      <c r="J24" s="352" t="s">
        <v>509</v>
      </c>
      <c r="K24" s="352"/>
      <c r="L24" s="352"/>
      <c r="M24" s="352"/>
      <c r="N24" s="352"/>
      <c r="O24" s="349"/>
      <c r="P24" s="360">
        <v>0</v>
      </c>
      <c r="Q24" s="349"/>
      <c r="R24" s="348"/>
      <c r="S24" s="354"/>
    </row>
    <row r="25" spans="1:19" x14ac:dyDescent="0.15">
      <c r="A25" s="343"/>
      <c r="B25" s="355"/>
      <c r="C25" s="348"/>
      <c r="D25" s="343" t="s">
        <v>510</v>
      </c>
      <c r="E25" s="360">
        <v>0</v>
      </c>
      <c r="F25" s="349"/>
      <c r="G25" s="349"/>
      <c r="H25" s="350"/>
      <c r="I25" s="345"/>
      <c r="J25" s="345" t="s">
        <v>511</v>
      </c>
      <c r="K25" s="345"/>
      <c r="L25" s="345"/>
      <c r="M25" s="345"/>
      <c r="N25" s="345"/>
      <c r="O25" s="344"/>
      <c r="P25" s="360">
        <v>0</v>
      </c>
      <c r="Q25" s="344"/>
      <c r="R25" s="348"/>
      <c r="S25" s="354"/>
    </row>
    <row r="26" spans="1:19" x14ac:dyDescent="0.15">
      <c r="A26" s="343"/>
      <c r="B26" s="355"/>
      <c r="C26" s="348"/>
      <c r="D26" s="343" t="s">
        <v>512</v>
      </c>
      <c r="E26" s="360">
        <v>0</v>
      </c>
      <c r="F26" s="349"/>
      <c r="G26" s="365"/>
      <c r="H26" s="350"/>
      <c r="I26" s="356"/>
      <c r="J26" s="352"/>
      <c r="K26" s="352"/>
      <c r="L26" s="352"/>
      <c r="M26" s="352"/>
      <c r="N26" s="352"/>
      <c r="O26" s="349"/>
      <c r="P26" s="349"/>
      <c r="Q26" s="349"/>
      <c r="R26" s="348"/>
      <c r="S26" s="354"/>
    </row>
    <row r="27" spans="1:19" ht="14.25" thickBot="1" x14ac:dyDescent="0.2">
      <c r="A27" s="343"/>
      <c r="B27" s="355"/>
      <c r="C27" s="348"/>
      <c r="D27" s="343" t="s">
        <v>513</v>
      </c>
      <c r="E27" s="359"/>
      <c r="F27" s="349">
        <v>391242472</v>
      </c>
      <c r="G27" s="365"/>
      <c r="H27" s="350"/>
      <c r="I27" s="356"/>
      <c r="J27" s="352" t="s">
        <v>514</v>
      </c>
      <c r="K27" s="352"/>
      <c r="L27" s="352"/>
      <c r="M27" s="352"/>
      <c r="N27" s="352"/>
      <c r="O27" s="349"/>
      <c r="P27" s="349"/>
      <c r="Q27" s="362">
        <f>SUM(P18:P25)</f>
        <v>28511300</v>
      </c>
      <c r="R27" s="348"/>
      <c r="S27" s="354"/>
    </row>
    <row r="28" spans="1:19" ht="15" x14ac:dyDescent="0.15">
      <c r="A28" s="354"/>
      <c r="B28" s="343"/>
      <c r="C28" s="343"/>
      <c r="D28" s="343" t="s">
        <v>515</v>
      </c>
      <c r="E28" s="344"/>
      <c r="F28" s="359">
        <v>-310100170</v>
      </c>
      <c r="G28" s="344"/>
      <c r="H28" s="350"/>
      <c r="I28" s="356"/>
      <c r="J28" s="366"/>
      <c r="K28" s="352"/>
      <c r="L28" s="352"/>
      <c r="M28" s="352"/>
      <c r="N28" s="352"/>
      <c r="O28" s="349"/>
      <c r="P28" s="349"/>
      <c r="Q28" s="349"/>
      <c r="R28" s="348"/>
      <c r="S28" s="354"/>
    </row>
    <row r="29" spans="1:19" x14ac:dyDescent="0.15">
      <c r="A29" s="354"/>
      <c r="B29" s="343"/>
      <c r="C29" s="343" t="s">
        <v>516</v>
      </c>
      <c r="D29" s="343"/>
      <c r="E29" s="344"/>
      <c r="F29" s="359"/>
      <c r="G29" s="344">
        <f>SUM(F30:F31)</f>
        <v>57847650</v>
      </c>
      <c r="H29" s="350"/>
      <c r="I29" s="345"/>
      <c r="J29" s="345"/>
      <c r="K29" s="345"/>
      <c r="L29" s="345"/>
      <c r="M29" s="345"/>
      <c r="N29" s="345"/>
      <c r="O29" s="344"/>
      <c r="P29" s="344"/>
      <c r="Q29" s="344"/>
      <c r="R29" s="348"/>
      <c r="S29" s="354"/>
    </row>
    <row r="30" spans="1:19" x14ac:dyDescent="0.15">
      <c r="A30" s="354"/>
      <c r="B30" s="343"/>
      <c r="C30" s="343"/>
      <c r="D30" s="343" t="s">
        <v>553</v>
      </c>
      <c r="E30" s="344"/>
      <c r="F30" s="344">
        <v>57847650</v>
      </c>
      <c r="G30" s="359"/>
      <c r="H30" s="350"/>
      <c r="I30" s="345"/>
      <c r="J30" s="345"/>
      <c r="K30" s="345"/>
      <c r="L30" s="345"/>
      <c r="M30" s="345"/>
      <c r="N30" s="345"/>
      <c r="O30" s="344"/>
      <c r="P30" s="344"/>
      <c r="Q30" s="344"/>
      <c r="R30" s="348"/>
      <c r="S30" s="354"/>
    </row>
    <row r="31" spans="1:19" x14ac:dyDescent="0.15">
      <c r="A31" s="354"/>
      <c r="B31" s="343"/>
      <c r="C31" s="343"/>
      <c r="D31" s="343" t="s">
        <v>517</v>
      </c>
      <c r="E31" s="344"/>
      <c r="F31" s="360">
        <v>0</v>
      </c>
      <c r="G31" s="344"/>
      <c r="H31" s="350"/>
      <c r="I31" s="345"/>
      <c r="J31" s="345"/>
      <c r="K31" s="345"/>
      <c r="L31" s="345"/>
      <c r="M31" s="345"/>
      <c r="N31" s="345"/>
      <c r="O31" s="344"/>
      <c r="P31" s="344"/>
      <c r="Q31" s="344"/>
      <c r="R31" s="348"/>
      <c r="S31" s="354"/>
    </row>
    <row r="32" spans="1:19" x14ac:dyDescent="0.15">
      <c r="A32" s="354"/>
      <c r="B32" s="343"/>
      <c r="C32" s="343" t="s">
        <v>518</v>
      </c>
      <c r="D32" s="343"/>
      <c r="E32" s="344"/>
      <c r="F32" s="344"/>
      <c r="G32" s="344">
        <f>SUM(F33:F41)</f>
        <v>3230481365</v>
      </c>
      <c r="H32" s="350"/>
      <c r="I32" s="356"/>
      <c r="J32" s="345"/>
      <c r="K32" s="345"/>
      <c r="L32" s="345"/>
      <c r="M32" s="345"/>
      <c r="N32" s="345"/>
      <c r="O32" s="344"/>
      <c r="P32" s="344"/>
      <c r="Q32" s="344"/>
      <c r="R32" s="348"/>
      <c r="S32" s="354"/>
    </row>
    <row r="33" spans="1:19" x14ac:dyDescent="0.15">
      <c r="A33" s="354"/>
      <c r="B33" s="343"/>
      <c r="C33" s="343"/>
      <c r="D33" s="343" t="s">
        <v>519</v>
      </c>
      <c r="E33" s="344"/>
      <c r="F33" s="344">
        <f>SUM(E34:E36)</f>
        <v>38882354</v>
      </c>
      <c r="G33" s="359"/>
      <c r="H33" s="350"/>
      <c r="I33" s="345"/>
      <c r="J33" s="348"/>
      <c r="K33" s="352"/>
      <c r="L33" s="352"/>
      <c r="M33" s="352"/>
      <c r="N33" s="352"/>
      <c r="O33" s="349"/>
      <c r="P33" s="349"/>
      <c r="Q33" s="349"/>
      <c r="R33" s="348"/>
      <c r="S33" s="354"/>
    </row>
    <row r="34" spans="1:19" x14ac:dyDescent="0.15">
      <c r="A34" s="354"/>
      <c r="B34" s="348"/>
      <c r="C34" s="348"/>
      <c r="D34" s="348" t="s">
        <v>520</v>
      </c>
      <c r="E34" s="349"/>
      <c r="F34" s="359"/>
      <c r="G34" s="349"/>
      <c r="H34" s="350"/>
      <c r="I34" s="356"/>
      <c r="J34" s="352"/>
      <c r="K34" s="352"/>
      <c r="L34" s="352"/>
      <c r="M34" s="352"/>
      <c r="N34" s="352"/>
      <c r="O34" s="349"/>
      <c r="P34" s="349"/>
      <c r="Q34" s="349"/>
      <c r="R34" s="348"/>
      <c r="S34" s="354"/>
    </row>
    <row r="35" spans="1:19" ht="15.75" thickBot="1" x14ac:dyDescent="0.2">
      <c r="A35" s="343"/>
      <c r="B35" s="355"/>
      <c r="C35" s="348"/>
      <c r="D35" s="348" t="s">
        <v>521</v>
      </c>
      <c r="E35" s="359">
        <v>38882354</v>
      </c>
      <c r="F35" s="349"/>
      <c r="G35" s="349"/>
      <c r="H35" s="350"/>
      <c r="I35" s="356"/>
      <c r="J35" s="366" t="s">
        <v>522</v>
      </c>
      <c r="K35" s="352"/>
      <c r="L35" s="352"/>
      <c r="M35" s="352"/>
      <c r="N35" s="352"/>
      <c r="O35" s="349"/>
      <c r="P35" s="349"/>
      <c r="Q35" s="362">
        <f>Q15+Q27</f>
        <v>2879174126</v>
      </c>
      <c r="R35" s="348"/>
      <c r="S35" s="354"/>
    </row>
    <row r="36" spans="1:19" x14ac:dyDescent="0.15">
      <c r="A36" s="343"/>
      <c r="B36" s="355"/>
      <c r="C36" s="348"/>
      <c r="D36" s="348" t="s">
        <v>523</v>
      </c>
      <c r="E36" s="359">
        <v>0</v>
      </c>
      <c r="F36" s="349"/>
      <c r="G36" s="349"/>
      <c r="H36" s="350"/>
      <c r="I36" s="345"/>
      <c r="J36" s="348"/>
      <c r="K36" s="352"/>
      <c r="L36" s="352"/>
      <c r="M36" s="352"/>
      <c r="N36" s="352"/>
      <c r="O36" s="349"/>
      <c r="P36" s="349"/>
      <c r="Q36" s="349"/>
      <c r="R36" s="348"/>
      <c r="S36" s="354"/>
    </row>
    <row r="37" spans="1:19" x14ac:dyDescent="0.15">
      <c r="A37" s="343"/>
      <c r="B37" s="355"/>
      <c r="C37" s="348"/>
      <c r="D37" s="348" t="s">
        <v>524</v>
      </c>
      <c r="E37" s="359"/>
      <c r="F37" s="358">
        <v>4275224</v>
      </c>
      <c r="G37" s="349"/>
      <c r="H37" s="350"/>
      <c r="I37" s="345"/>
      <c r="J37" s="348"/>
      <c r="K37" s="352"/>
      <c r="L37" s="352"/>
      <c r="M37" s="352"/>
      <c r="N37" s="352"/>
      <c r="O37" s="349"/>
      <c r="P37" s="349"/>
      <c r="Q37" s="349"/>
      <c r="R37" s="348"/>
      <c r="S37" s="354"/>
    </row>
    <row r="38" spans="1:19" x14ac:dyDescent="0.15">
      <c r="A38" s="343"/>
      <c r="B38" s="355"/>
      <c r="C38" s="348"/>
      <c r="D38" s="348" t="s">
        <v>525</v>
      </c>
      <c r="E38" s="349"/>
      <c r="F38" s="349">
        <f>SUM(E39:E40)</f>
        <v>3187323787</v>
      </c>
      <c r="G38" s="349"/>
      <c r="H38" s="350"/>
      <c r="I38" s="345"/>
      <c r="J38" s="348"/>
      <c r="K38" s="352"/>
      <c r="L38" s="352"/>
      <c r="M38" s="352"/>
      <c r="N38" s="352"/>
      <c r="O38" s="349"/>
      <c r="P38" s="349"/>
      <c r="Q38" s="349"/>
      <c r="R38" s="348"/>
      <c r="S38" s="354"/>
    </row>
    <row r="39" spans="1:19" ht="15" x14ac:dyDescent="0.15">
      <c r="A39" s="343"/>
      <c r="B39" s="355"/>
      <c r="C39" s="348"/>
      <c r="D39" s="348" t="s">
        <v>526</v>
      </c>
      <c r="E39" s="358">
        <v>1457049500</v>
      </c>
      <c r="F39" s="359"/>
      <c r="G39" s="349"/>
      <c r="H39" s="350"/>
      <c r="I39" s="351" t="s">
        <v>527</v>
      </c>
      <c r="J39" s="352"/>
      <c r="K39" s="352"/>
      <c r="L39" s="352"/>
      <c r="M39" s="352"/>
      <c r="N39" s="352"/>
      <c r="O39" s="349"/>
      <c r="P39" s="349"/>
      <c r="Q39" s="349"/>
      <c r="R39" s="348"/>
      <c r="S39" s="354"/>
    </row>
    <row r="40" spans="1:19" ht="14.25" thickBot="1" x14ac:dyDescent="0.2">
      <c r="A40" s="343"/>
      <c r="B40" s="355"/>
      <c r="C40" s="348"/>
      <c r="D40" s="348" t="s">
        <v>528</v>
      </c>
      <c r="E40" s="360">
        <v>1730274287</v>
      </c>
      <c r="F40" s="349"/>
      <c r="G40" s="349"/>
      <c r="H40" s="350"/>
      <c r="I40" s="356" t="s">
        <v>529</v>
      </c>
      <c r="J40" s="352"/>
      <c r="K40" s="352" t="s">
        <v>530</v>
      </c>
      <c r="L40" s="352"/>
      <c r="M40" s="352"/>
      <c r="N40" s="352"/>
      <c r="O40" s="349"/>
      <c r="P40" s="349"/>
      <c r="Q40" s="362">
        <v>29634469676</v>
      </c>
      <c r="R40" s="348"/>
      <c r="S40" s="354"/>
    </row>
    <row r="41" spans="1:19" x14ac:dyDescent="0.15">
      <c r="A41" s="343"/>
      <c r="B41" s="355"/>
      <c r="C41" s="348"/>
      <c r="D41" s="348" t="s">
        <v>531</v>
      </c>
      <c r="E41" s="349"/>
      <c r="F41" s="358">
        <v>0</v>
      </c>
      <c r="G41" s="349"/>
      <c r="H41" s="350"/>
      <c r="I41" s="356"/>
      <c r="J41" s="348"/>
      <c r="K41" s="352"/>
      <c r="L41" s="352"/>
      <c r="M41" s="352"/>
      <c r="N41" s="352"/>
      <c r="O41" s="349"/>
      <c r="P41" s="349"/>
      <c r="Q41" s="349"/>
      <c r="R41" s="348"/>
      <c r="S41" s="354"/>
    </row>
    <row r="42" spans="1:19" ht="14.25" thickBot="1" x14ac:dyDescent="0.2">
      <c r="A42" s="343"/>
      <c r="B42" s="355"/>
      <c r="C42" s="348"/>
      <c r="D42" s="367" t="s">
        <v>532</v>
      </c>
      <c r="E42" s="349"/>
      <c r="F42" s="349"/>
      <c r="G42" s="362">
        <f>SUM(G7+G29+G32)</f>
        <v>27452044770</v>
      </c>
      <c r="H42" s="350"/>
      <c r="I42" s="356" t="s">
        <v>533</v>
      </c>
      <c r="J42" s="348"/>
      <c r="K42" s="352" t="s">
        <v>534</v>
      </c>
      <c r="L42" s="352"/>
      <c r="M42" s="352"/>
      <c r="N42" s="352"/>
      <c r="O42" s="349"/>
      <c r="P42" s="349"/>
      <c r="Q42" s="368">
        <f>G58-Q40-Q35</f>
        <v>-2715717442</v>
      </c>
      <c r="R42" s="348"/>
      <c r="S42" s="354"/>
    </row>
    <row r="43" spans="1:19" x14ac:dyDescent="0.15">
      <c r="A43" s="343"/>
      <c r="B43" s="355"/>
      <c r="C43" s="348"/>
      <c r="D43" s="348"/>
      <c r="E43" s="349"/>
      <c r="F43" s="349"/>
      <c r="G43" s="349"/>
      <c r="H43" s="350"/>
      <c r="I43" s="345"/>
      <c r="J43" s="348"/>
      <c r="K43" s="352"/>
      <c r="L43" s="352"/>
      <c r="M43" s="352"/>
      <c r="N43" s="352"/>
      <c r="O43" s="349"/>
      <c r="P43" s="349"/>
      <c r="Q43" s="349"/>
      <c r="R43" s="348"/>
      <c r="S43" s="354"/>
    </row>
    <row r="44" spans="1:19" x14ac:dyDescent="0.15">
      <c r="A44" s="343"/>
      <c r="B44" s="355" t="s">
        <v>535</v>
      </c>
      <c r="C44" s="348"/>
      <c r="D44" s="348"/>
      <c r="E44" s="349"/>
      <c r="F44" s="349"/>
      <c r="G44" s="349"/>
      <c r="H44" s="350"/>
      <c r="I44" s="356"/>
      <c r="J44" s="348"/>
      <c r="K44" s="352"/>
      <c r="L44" s="352"/>
      <c r="M44" s="352"/>
      <c r="N44" s="352"/>
      <c r="O44" s="349"/>
      <c r="P44" s="349"/>
      <c r="Q44" s="363"/>
      <c r="R44" s="348"/>
      <c r="S44" s="354"/>
    </row>
    <row r="45" spans="1:19" x14ac:dyDescent="0.15">
      <c r="A45" s="343"/>
      <c r="B45" s="355"/>
      <c r="C45" s="348" t="s">
        <v>536</v>
      </c>
      <c r="D45" s="348"/>
      <c r="E45" s="349"/>
      <c r="F45" s="349"/>
      <c r="G45" s="349">
        <v>157178113</v>
      </c>
      <c r="H45" s="350"/>
      <c r="I45" s="345"/>
      <c r="J45" s="348"/>
      <c r="K45" s="352"/>
      <c r="L45" s="352"/>
      <c r="M45" s="352"/>
      <c r="N45" s="352"/>
      <c r="O45" s="349"/>
      <c r="P45" s="349"/>
      <c r="Q45" s="349"/>
      <c r="R45" s="348"/>
      <c r="S45" s="354"/>
    </row>
    <row r="46" spans="1:19" ht="15.75" thickBot="1" x14ac:dyDescent="0.2">
      <c r="A46" s="343"/>
      <c r="B46" s="355"/>
      <c r="C46" s="348" t="s">
        <v>537</v>
      </c>
      <c r="D46" s="343"/>
      <c r="E46" s="363"/>
      <c r="F46" s="349"/>
      <c r="G46" s="359">
        <v>6537541</v>
      </c>
      <c r="H46" s="350"/>
      <c r="I46" s="356"/>
      <c r="J46" s="366" t="s">
        <v>538</v>
      </c>
      <c r="K46" s="352"/>
      <c r="L46" s="352"/>
      <c r="M46" s="352"/>
      <c r="N46" s="352"/>
      <c r="O46" s="349"/>
      <c r="P46" s="349"/>
      <c r="Q46" s="362">
        <f>SUM(Q40:Q44)</f>
        <v>26918752234</v>
      </c>
      <c r="R46" s="348"/>
      <c r="S46" s="354"/>
    </row>
    <row r="47" spans="1:19" x14ac:dyDescent="0.15">
      <c r="A47" s="343"/>
      <c r="B47" s="355"/>
      <c r="C47" s="348" t="s">
        <v>539</v>
      </c>
      <c r="D47" s="343"/>
      <c r="E47" s="363"/>
      <c r="F47" s="358">
        <v>1142306</v>
      </c>
      <c r="G47" s="359"/>
      <c r="H47" s="350"/>
      <c r="I47" s="356"/>
      <c r="J47" s="348"/>
      <c r="K47" s="352"/>
      <c r="L47" s="352"/>
      <c r="M47" s="352"/>
      <c r="N47" s="352"/>
      <c r="O47" s="349"/>
      <c r="P47" s="349"/>
      <c r="Q47" s="349"/>
      <c r="R47" s="348"/>
      <c r="S47" s="354"/>
    </row>
    <row r="48" spans="1:19" x14ac:dyDescent="0.15">
      <c r="A48" s="343"/>
      <c r="B48" s="355"/>
      <c r="C48" s="348" t="s">
        <v>540</v>
      </c>
      <c r="D48" s="343"/>
      <c r="E48" s="363"/>
      <c r="F48" s="360">
        <v>1820</v>
      </c>
      <c r="G48" s="349"/>
      <c r="H48" s="350"/>
      <c r="I48" s="356"/>
      <c r="J48" s="348"/>
      <c r="K48" s="352"/>
      <c r="L48" s="352"/>
      <c r="M48" s="352"/>
      <c r="N48" s="352"/>
      <c r="O48" s="349"/>
      <c r="P48" s="349"/>
      <c r="Q48" s="349"/>
      <c r="R48" s="348"/>
      <c r="S48" s="354"/>
    </row>
    <row r="49" spans="1:19" x14ac:dyDescent="0.15">
      <c r="A49" s="343"/>
      <c r="B49" s="355"/>
      <c r="C49" s="348" t="s">
        <v>541</v>
      </c>
      <c r="D49" s="343"/>
      <c r="E49" s="363"/>
      <c r="F49" s="360">
        <v>5393415</v>
      </c>
      <c r="G49" s="349"/>
      <c r="H49" s="350"/>
      <c r="I49" s="345"/>
      <c r="J49" s="348"/>
      <c r="K49" s="352"/>
      <c r="L49" s="352"/>
      <c r="M49" s="352"/>
      <c r="N49" s="352"/>
      <c r="O49" s="349"/>
      <c r="P49" s="349"/>
      <c r="Q49" s="349"/>
      <c r="R49" s="348"/>
      <c r="S49" s="354"/>
    </row>
    <row r="50" spans="1:19" x14ac:dyDescent="0.15">
      <c r="A50" s="343"/>
      <c r="B50" s="355"/>
      <c r="C50" s="348" t="s">
        <v>542</v>
      </c>
      <c r="D50" s="343"/>
      <c r="E50" s="363"/>
      <c r="F50" s="349"/>
      <c r="G50" s="349">
        <v>-258970</v>
      </c>
      <c r="H50" s="350"/>
      <c r="I50" s="345"/>
      <c r="J50" s="352"/>
      <c r="K50" s="352"/>
      <c r="L50" s="352"/>
      <c r="M50" s="352"/>
      <c r="N50" s="352"/>
      <c r="O50" s="349"/>
      <c r="P50" s="349"/>
      <c r="Q50" s="349"/>
      <c r="R50" s="348"/>
      <c r="S50" s="354"/>
    </row>
    <row r="51" spans="1:19" x14ac:dyDescent="0.15">
      <c r="A51" s="343"/>
      <c r="B51" s="355"/>
      <c r="C51" s="348" t="s">
        <v>543</v>
      </c>
      <c r="D51" s="343"/>
      <c r="E51" s="363"/>
      <c r="F51" s="349"/>
      <c r="G51" s="359">
        <f>SUM(F52:F53)</f>
        <v>2182424906</v>
      </c>
      <c r="H51" s="350"/>
      <c r="I51" s="356"/>
      <c r="J51" s="352"/>
      <c r="K51" s="352"/>
      <c r="L51" s="352"/>
      <c r="M51" s="352"/>
      <c r="N51" s="352"/>
      <c r="O51" s="349"/>
      <c r="P51" s="349"/>
      <c r="Q51" s="349"/>
      <c r="R51" s="348"/>
      <c r="S51" s="354"/>
    </row>
    <row r="52" spans="1:19" x14ac:dyDescent="0.15">
      <c r="A52" s="343"/>
      <c r="B52" s="355"/>
      <c r="C52" s="343"/>
      <c r="D52" s="348" t="s">
        <v>544</v>
      </c>
      <c r="E52" s="363"/>
      <c r="F52" s="349">
        <v>2182424906</v>
      </c>
      <c r="G52" s="359"/>
      <c r="H52" s="350"/>
      <c r="I52" s="356"/>
      <c r="J52" s="352"/>
      <c r="K52" s="352"/>
      <c r="L52" s="352"/>
      <c r="M52" s="352"/>
      <c r="N52" s="352"/>
      <c r="O52" s="349"/>
      <c r="P52" s="349"/>
      <c r="Q52" s="349"/>
      <c r="R52" s="348"/>
      <c r="S52" s="354"/>
    </row>
    <row r="53" spans="1:19" x14ac:dyDescent="0.15">
      <c r="A53" s="343"/>
      <c r="B53" s="355"/>
      <c r="C53" s="343"/>
      <c r="D53" s="348" t="s">
        <v>545</v>
      </c>
      <c r="E53" s="349"/>
      <c r="F53" s="359">
        <v>0</v>
      </c>
      <c r="G53" s="349"/>
      <c r="H53" s="350"/>
      <c r="I53" s="356"/>
      <c r="J53" s="352"/>
      <c r="K53" s="352"/>
      <c r="L53" s="352"/>
      <c r="M53" s="352"/>
      <c r="N53" s="352"/>
      <c r="O53" s="349"/>
      <c r="P53" s="349"/>
      <c r="Q53" s="349"/>
      <c r="R53" s="348"/>
      <c r="S53" s="354"/>
    </row>
    <row r="54" spans="1:19" x14ac:dyDescent="0.15">
      <c r="A54" s="343"/>
      <c r="B54" s="355"/>
      <c r="C54" s="348" t="s">
        <v>546</v>
      </c>
      <c r="D54" s="348"/>
      <c r="E54" s="349"/>
      <c r="F54" s="359"/>
      <c r="G54" s="365">
        <v>0</v>
      </c>
      <c r="H54" s="350"/>
      <c r="I54" s="356"/>
      <c r="J54" s="352"/>
      <c r="K54" s="352"/>
      <c r="L54" s="352"/>
      <c r="M54" s="352"/>
      <c r="N54" s="352"/>
      <c r="O54" s="349"/>
      <c r="P54" s="349"/>
      <c r="Q54" s="349"/>
      <c r="R54" s="348"/>
      <c r="S54" s="354"/>
    </row>
    <row r="55" spans="1:19" ht="15" x14ac:dyDescent="0.15">
      <c r="A55" s="343"/>
      <c r="B55" s="355"/>
      <c r="C55" s="348" t="s">
        <v>547</v>
      </c>
      <c r="D55" s="348"/>
      <c r="E55" s="349"/>
      <c r="F55" s="349"/>
      <c r="G55" s="360">
        <v>0</v>
      </c>
      <c r="H55" s="350"/>
      <c r="I55" s="356"/>
      <c r="J55" s="366"/>
      <c r="K55" s="352"/>
      <c r="L55" s="352"/>
      <c r="M55" s="352"/>
      <c r="N55" s="352"/>
      <c r="O55" s="349"/>
      <c r="P55" s="349"/>
      <c r="Q55" s="349"/>
      <c r="R55" s="348"/>
      <c r="S55" s="354"/>
    </row>
    <row r="56" spans="1:19" ht="15.75" thickBot="1" x14ac:dyDescent="0.2">
      <c r="A56" s="343"/>
      <c r="B56" s="355"/>
      <c r="C56" s="348"/>
      <c r="D56" s="367" t="s">
        <v>548</v>
      </c>
      <c r="E56" s="349"/>
      <c r="F56" s="349"/>
      <c r="G56" s="369">
        <f>SUM(G45:G55)</f>
        <v>2345881590</v>
      </c>
      <c r="H56" s="350"/>
      <c r="I56" s="356"/>
      <c r="J56" s="366"/>
      <c r="K56" s="352"/>
      <c r="L56" s="352"/>
      <c r="M56" s="352"/>
      <c r="N56" s="352"/>
      <c r="O56" s="349"/>
      <c r="P56" s="349"/>
      <c r="Q56" s="349"/>
      <c r="R56" s="348"/>
      <c r="S56" s="354"/>
    </row>
    <row r="57" spans="1:19" ht="15.75" thickBot="1" x14ac:dyDescent="0.2">
      <c r="A57" s="343"/>
      <c r="B57" s="355"/>
      <c r="C57" s="343"/>
      <c r="D57" s="343"/>
      <c r="E57" s="349"/>
      <c r="F57" s="349"/>
      <c r="G57" s="344"/>
      <c r="H57" s="350"/>
      <c r="I57" s="356"/>
      <c r="J57" s="366" t="s">
        <v>549</v>
      </c>
      <c r="K57" s="352"/>
      <c r="L57" s="352"/>
      <c r="M57" s="352"/>
      <c r="N57" s="352"/>
      <c r="O57" s="349"/>
      <c r="P57" s="349"/>
      <c r="Q57" s="362">
        <f>Q35+Q46</f>
        <v>29797926360</v>
      </c>
      <c r="R57" s="348"/>
      <c r="S57" s="354"/>
    </row>
    <row r="58" spans="1:19" ht="15.75" thickBot="1" x14ac:dyDescent="0.2">
      <c r="A58" s="343"/>
      <c r="B58" s="370"/>
      <c r="C58" s="371" t="s">
        <v>550</v>
      </c>
      <c r="D58" s="372"/>
      <c r="E58" s="362"/>
      <c r="F58" s="362"/>
      <c r="G58" s="373">
        <f>G56+G42</f>
        <v>29797926360</v>
      </c>
      <c r="H58" s="374"/>
      <c r="I58" s="375"/>
      <c r="J58" s="369"/>
      <c r="K58" s="369"/>
      <c r="L58" s="369"/>
      <c r="M58" s="369"/>
      <c r="N58" s="369"/>
      <c r="O58" s="362"/>
      <c r="P58" s="362"/>
      <c r="Q58" s="362"/>
      <c r="R58" s="372"/>
      <c r="S58" s="376"/>
    </row>
    <row r="59" spans="1:19" x14ac:dyDescent="0.15">
      <c r="A59" s="343"/>
      <c r="B59" s="348"/>
      <c r="C59" s="348"/>
      <c r="D59" s="348"/>
      <c r="E59" s="349"/>
      <c r="F59" s="349"/>
      <c r="G59" s="349"/>
      <c r="H59" s="352"/>
      <c r="I59" s="352"/>
      <c r="J59" s="352"/>
      <c r="K59" s="352"/>
      <c r="L59" s="352"/>
      <c r="M59" s="352"/>
      <c r="N59" s="352"/>
      <c r="O59" s="377"/>
      <c r="P59" s="349"/>
      <c r="Q59" s="349"/>
      <c r="R59" s="348"/>
      <c r="S59" s="353"/>
    </row>
  </sheetData>
  <mergeCells count="8">
    <mergeCell ref="N11:O11"/>
    <mergeCell ref="F23:G23"/>
    <mergeCell ref="B1:R1"/>
    <mergeCell ref="B2:R2"/>
    <mergeCell ref="B4:H4"/>
    <mergeCell ref="I4:S4"/>
    <mergeCell ref="N9:O9"/>
    <mergeCell ref="N10:O10"/>
  </mergeCells>
  <phoneticPr fontId="11"/>
  <pageMargins left="0.7" right="0.7" top="0.75" bottom="0.75" header="0.3" footer="0.3"/>
  <pageSetup paperSize="9" scale="5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0"/>
  <sheetViews>
    <sheetView showGridLines="0" topLeftCell="C1" zoomScale="85" zoomScaleNormal="85" zoomScaleSheetLayoutView="85" workbookViewId="0"/>
  </sheetViews>
  <sheetFormatPr defaultRowHeight="12.75" x14ac:dyDescent="0.15"/>
  <cols>
    <col min="1" max="2" width="0" style="89" hidden="1" customWidth="1"/>
    <col min="3" max="3" width="0.625" style="91" customWidth="1"/>
    <col min="4" max="14" width="2.125" style="91" customWidth="1"/>
    <col min="15" max="15" width="6" style="91" customWidth="1"/>
    <col min="16" max="16" width="22.375" style="91" customWidth="1"/>
    <col min="17" max="17" width="3.375" style="91" bestFit="1" customWidth="1"/>
    <col min="18" max="19" width="2.125" style="91" customWidth="1"/>
    <col min="20" max="24" width="3.875" style="91" customWidth="1"/>
    <col min="25" max="25" width="3.125" style="91" customWidth="1"/>
    <col min="26" max="26" width="24.125" style="91" bestFit="1" customWidth="1"/>
    <col min="27" max="27" width="3.125" style="91" customWidth="1"/>
    <col min="28" max="28" width="0.625" style="91" customWidth="1"/>
    <col min="29" max="29" width="9" style="91"/>
    <col min="30" max="31" width="0" style="91" hidden="1" customWidth="1"/>
    <col min="32" max="16384" width="9" style="91"/>
  </cols>
  <sheetData>
    <row r="1" spans="1:31" x14ac:dyDescent="0.15">
      <c r="D1" s="91" t="s">
        <v>376</v>
      </c>
    </row>
    <row r="2" spans="1:31" x14ac:dyDescent="0.15">
      <c r="D2" s="91" t="s">
        <v>377</v>
      </c>
    </row>
    <row r="3" spans="1:31" x14ac:dyDescent="0.15">
      <c r="D3" s="91" t="s">
        <v>378</v>
      </c>
    </row>
    <row r="4" spans="1:31" x14ac:dyDescent="0.15">
      <c r="D4" s="91" t="s">
        <v>379</v>
      </c>
    </row>
    <row r="5" spans="1:31" x14ac:dyDescent="0.15">
      <c r="D5" s="91" t="s">
        <v>380</v>
      </c>
    </row>
    <row r="6" spans="1:31" x14ac:dyDescent="0.15">
      <c r="D6" s="91" t="s">
        <v>381</v>
      </c>
    </row>
    <row r="7" spans="1:31" x14ac:dyDescent="0.15">
      <c r="D7" s="91" t="s">
        <v>382</v>
      </c>
    </row>
    <row r="8" spans="1:31" s="88" customFormat="1" ht="13.5" x14ac:dyDescent="0.15">
      <c r="A8" s="83"/>
      <c r="B8" s="84"/>
      <c r="C8" s="84"/>
      <c r="D8" s="84"/>
      <c r="E8" s="84"/>
      <c r="F8" s="84"/>
      <c r="G8" s="84"/>
      <c r="H8" s="84"/>
      <c r="I8" s="85"/>
      <c r="J8" s="85"/>
      <c r="K8" s="85"/>
      <c r="L8" s="85"/>
      <c r="M8" s="85"/>
      <c r="N8" s="85"/>
      <c r="O8" s="86"/>
      <c r="P8" s="87"/>
      <c r="Q8" s="87"/>
      <c r="R8" s="87"/>
      <c r="S8" s="87"/>
      <c r="T8" s="87"/>
      <c r="U8" s="87"/>
      <c r="V8" s="87"/>
      <c r="W8" s="87"/>
      <c r="X8" s="87"/>
      <c r="Y8" s="87"/>
      <c r="Z8" s="87"/>
      <c r="AA8" s="87"/>
    </row>
    <row r="9" spans="1:31" ht="23.25" customHeight="1" x14ac:dyDescent="0.25">
      <c r="C9" s="90"/>
      <c r="D9" s="409" t="s">
        <v>434</v>
      </c>
      <c r="E9" s="409"/>
      <c r="F9" s="409"/>
      <c r="G9" s="409"/>
      <c r="H9" s="409"/>
      <c r="I9" s="409"/>
      <c r="J9" s="409"/>
      <c r="K9" s="409"/>
      <c r="L9" s="409"/>
      <c r="M9" s="409"/>
      <c r="N9" s="409"/>
      <c r="O9" s="409"/>
      <c r="P9" s="409"/>
      <c r="Q9" s="409"/>
      <c r="R9" s="409"/>
      <c r="S9" s="409"/>
      <c r="T9" s="409"/>
      <c r="U9" s="409"/>
      <c r="V9" s="409"/>
      <c r="W9" s="409"/>
      <c r="X9" s="409"/>
      <c r="Y9" s="409"/>
      <c r="Z9" s="409"/>
      <c r="AA9" s="409"/>
    </row>
    <row r="10" spans="1:31" ht="21" customHeight="1" x14ac:dyDescent="0.15">
      <c r="D10" s="410" t="s">
        <v>435</v>
      </c>
      <c r="E10" s="410"/>
      <c r="F10" s="410"/>
      <c r="G10" s="410"/>
      <c r="H10" s="410"/>
      <c r="I10" s="410"/>
      <c r="J10" s="410"/>
      <c r="K10" s="410"/>
      <c r="L10" s="410"/>
      <c r="M10" s="410"/>
      <c r="N10" s="410"/>
      <c r="O10" s="410"/>
      <c r="P10" s="410"/>
      <c r="Q10" s="410"/>
      <c r="R10" s="410"/>
      <c r="S10" s="410"/>
      <c r="T10" s="410"/>
      <c r="U10" s="410"/>
      <c r="V10" s="410"/>
      <c r="W10" s="410"/>
      <c r="X10" s="410"/>
      <c r="Y10" s="410"/>
      <c r="Z10" s="410"/>
      <c r="AA10" s="410"/>
    </row>
    <row r="11" spans="1:31" s="93" customFormat="1" ht="16.5" customHeight="1" thickBot="1" x14ac:dyDescent="0.2">
      <c r="A11" s="92"/>
      <c r="B11" s="92"/>
      <c r="D11" s="94"/>
      <c r="E11" s="95"/>
      <c r="F11" s="95"/>
      <c r="G11" s="95"/>
      <c r="H11" s="95"/>
      <c r="I11" s="95"/>
      <c r="J11" s="95"/>
      <c r="K11" s="95"/>
      <c r="L11" s="95"/>
      <c r="M11" s="95"/>
      <c r="N11" s="95"/>
      <c r="O11" s="95"/>
      <c r="P11" s="95"/>
      <c r="Q11" s="95"/>
      <c r="R11" s="95"/>
      <c r="S11" s="95"/>
      <c r="T11" s="95"/>
      <c r="U11" s="95"/>
      <c r="V11" s="95"/>
      <c r="W11" s="95"/>
      <c r="X11" s="95"/>
      <c r="Y11" s="95"/>
      <c r="Z11" s="95"/>
      <c r="AA11" s="96" t="s">
        <v>425</v>
      </c>
      <c r="AB11" s="95"/>
    </row>
    <row r="12" spans="1:31" s="98" customFormat="1" ht="14.25" customHeight="1" thickBot="1" x14ac:dyDescent="0.2">
      <c r="A12" s="97" t="s">
        <v>347</v>
      </c>
      <c r="B12" s="97" t="s">
        <v>348</v>
      </c>
      <c r="D12" s="411" t="s">
        <v>2</v>
      </c>
      <c r="E12" s="412"/>
      <c r="F12" s="412"/>
      <c r="G12" s="412"/>
      <c r="H12" s="412"/>
      <c r="I12" s="412"/>
      <c r="J12" s="412"/>
      <c r="K12" s="413"/>
      <c r="L12" s="413"/>
      <c r="M12" s="413"/>
      <c r="N12" s="413"/>
      <c r="O12" s="413"/>
      <c r="P12" s="414" t="s">
        <v>349</v>
      </c>
      <c r="Q12" s="415"/>
      <c r="R12" s="412" t="s">
        <v>2</v>
      </c>
      <c r="S12" s="412"/>
      <c r="T12" s="412"/>
      <c r="U12" s="412"/>
      <c r="V12" s="412"/>
      <c r="W12" s="412"/>
      <c r="X12" s="412"/>
      <c r="Y12" s="412"/>
      <c r="Z12" s="414" t="s">
        <v>349</v>
      </c>
      <c r="AA12" s="415"/>
    </row>
    <row r="13" spans="1:31" ht="14.65" customHeight="1" x14ac:dyDescent="0.15">
      <c r="D13" s="99" t="s">
        <v>350</v>
      </c>
      <c r="E13" s="100"/>
      <c r="F13" s="101"/>
      <c r="G13" s="102"/>
      <c r="H13" s="102"/>
      <c r="I13" s="102"/>
      <c r="J13" s="102"/>
      <c r="K13" s="100"/>
      <c r="L13" s="100"/>
      <c r="M13" s="100"/>
      <c r="N13" s="100"/>
      <c r="O13" s="100"/>
      <c r="P13" s="334"/>
      <c r="Q13" s="335"/>
      <c r="R13" s="101" t="s">
        <v>351</v>
      </c>
      <c r="S13" s="101"/>
      <c r="T13" s="101"/>
      <c r="U13" s="101"/>
      <c r="V13" s="101"/>
      <c r="W13" s="101"/>
      <c r="X13" s="101"/>
      <c r="Y13" s="100"/>
      <c r="Z13" s="103"/>
      <c r="AA13" s="105"/>
    </row>
    <row r="14" spans="1:31" ht="14.65" customHeight="1" x14ac:dyDescent="0.15">
      <c r="A14" s="89" t="s">
        <v>13</v>
      </c>
      <c r="B14" s="89" t="s">
        <v>123</v>
      </c>
      <c r="D14" s="106"/>
      <c r="E14" s="101" t="s">
        <v>14</v>
      </c>
      <c r="F14" s="101"/>
      <c r="G14" s="101"/>
      <c r="H14" s="101"/>
      <c r="I14" s="101"/>
      <c r="J14" s="101"/>
      <c r="K14" s="100"/>
      <c r="L14" s="100"/>
      <c r="M14" s="100"/>
      <c r="N14" s="100"/>
      <c r="O14" s="100"/>
      <c r="P14" s="107">
        <v>27170034</v>
      </c>
      <c r="Q14" s="336" t="s">
        <v>431</v>
      </c>
      <c r="R14" s="101"/>
      <c r="S14" s="101" t="s">
        <v>124</v>
      </c>
      <c r="T14" s="101"/>
      <c r="U14" s="101"/>
      <c r="V14" s="101"/>
      <c r="W14" s="101"/>
      <c r="X14" s="101"/>
      <c r="Y14" s="100"/>
      <c r="Z14" s="107">
        <v>2823389</v>
      </c>
      <c r="AA14" s="109"/>
      <c r="AD14" s="91">
        <f>IF(AND(AD15="-",AD43="-",AD46="-"),"-",SUM(AD15,AD43,AD46))</f>
        <v>27170034073</v>
      </c>
      <c r="AE14" s="91">
        <f>IF(COUNTIF(AE15:AE19,"-")=COUNTA(AE15:AE19),"-",SUM(AE15:AE19))</f>
        <v>2823388923</v>
      </c>
    </row>
    <row r="15" spans="1:31" ht="14.65" customHeight="1" x14ac:dyDescent="0.15">
      <c r="A15" s="89" t="s">
        <v>15</v>
      </c>
      <c r="B15" s="89" t="s">
        <v>125</v>
      </c>
      <c r="D15" s="106"/>
      <c r="E15" s="101"/>
      <c r="F15" s="101" t="s">
        <v>16</v>
      </c>
      <c r="G15" s="101"/>
      <c r="H15" s="101"/>
      <c r="I15" s="101"/>
      <c r="J15" s="101"/>
      <c r="K15" s="100"/>
      <c r="L15" s="100"/>
      <c r="M15" s="100"/>
      <c r="N15" s="100"/>
      <c r="O15" s="100"/>
      <c r="P15" s="107">
        <v>23768890</v>
      </c>
      <c r="Q15" s="336" t="s">
        <v>431</v>
      </c>
      <c r="R15" s="101"/>
      <c r="S15" s="101"/>
      <c r="T15" s="101" t="s">
        <v>352</v>
      </c>
      <c r="U15" s="101"/>
      <c r="V15" s="101"/>
      <c r="W15" s="101"/>
      <c r="X15" s="101"/>
      <c r="Y15" s="100"/>
      <c r="Z15" s="107">
        <v>2413653</v>
      </c>
      <c r="AA15" s="109"/>
      <c r="AD15" s="91">
        <f>IF(AND(AD16="-",AD32="-",COUNTIF(AD41:AD42,"-")=COUNTA(AD41:AD42)),"-",SUM(AD16,AD32,AD41:AD42))</f>
        <v>23768889653</v>
      </c>
      <c r="AE15" s="91">
        <v>2413652923</v>
      </c>
    </row>
    <row r="16" spans="1:31" ht="14.65" customHeight="1" x14ac:dyDescent="0.15">
      <c r="A16" s="89" t="s">
        <v>17</v>
      </c>
      <c r="B16" s="89" t="s">
        <v>127</v>
      </c>
      <c r="D16" s="106"/>
      <c r="E16" s="101"/>
      <c r="F16" s="101"/>
      <c r="G16" s="101" t="s">
        <v>18</v>
      </c>
      <c r="H16" s="101"/>
      <c r="I16" s="101"/>
      <c r="J16" s="101"/>
      <c r="K16" s="100"/>
      <c r="L16" s="100"/>
      <c r="M16" s="100"/>
      <c r="N16" s="100"/>
      <c r="O16" s="100"/>
      <c r="P16" s="107">
        <v>7821364</v>
      </c>
      <c r="Q16" s="336"/>
      <c r="R16" s="101"/>
      <c r="S16" s="101"/>
      <c r="T16" s="101" t="s">
        <v>128</v>
      </c>
      <c r="U16" s="101"/>
      <c r="V16" s="101"/>
      <c r="W16" s="101"/>
      <c r="X16" s="101"/>
      <c r="Y16" s="100"/>
      <c r="Z16" s="107" t="s">
        <v>426</v>
      </c>
      <c r="AA16" s="109"/>
      <c r="AD16" s="91">
        <f>IF(COUNTIF(AD17:AD31,"-")=COUNTA(AD17:AD31),"-",SUM(AD17:AD31))</f>
        <v>7821364265</v>
      </c>
      <c r="AE16" s="91" t="s">
        <v>21</v>
      </c>
    </row>
    <row r="17" spans="1:31" ht="14.65" customHeight="1" x14ac:dyDescent="0.15">
      <c r="A17" s="89" t="s">
        <v>19</v>
      </c>
      <c r="B17" s="89" t="s">
        <v>129</v>
      </c>
      <c r="D17" s="106"/>
      <c r="E17" s="101"/>
      <c r="F17" s="101"/>
      <c r="G17" s="101"/>
      <c r="H17" s="101" t="s">
        <v>20</v>
      </c>
      <c r="I17" s="101"/>
      <c r="J17" s="101"/>
      <c r="K17" s="100"/>
      <c r="L17" s="100"/>
      <c r="M17" s="100"/>
      <c r="N17" s="100"/>
      <c r="O17" s="100"/>
      <c r="P17" s="107">
        <v>2519356</v>
      </c>
      <c r="Q17" s="336"/>
      <c r="R17" s="101"/>
      <c r="S17" s="101"/>
      <c r="T17" s="101" t="s">
        <v>130</v>
      </c>
      <c r="U17" s="101"/>
      <c r="V17" s="101"/>
      <c r="W17" s="101"/>
      <c r="X17" s="101"/>
      <c r="Y17" s="100"/>
      <c r="Z17" s="107">
        <v>409736</v>
      </c>
      <c r="AA17" s="109"/>
      <c r="AD17" s="91">
        <v>2519356051</v>
      </c>
      <c r="AE17" s="91">
        <v>409736000</v>
      </c>
    </row>
    <row r="18" spans="1:31" ht="14.65" customHeight="1" x14ac:dyDescent="0.15">
      <c r="A18" s="89" t="s">
        <v>23</v>
      </c>
      <c r="B18" s="89" t="s">
        <v>131</v>
      </c>
      <c r="D18" s="106"/>
      <c r="E18" s="101"/>
      <c r="F18" s="101"/>
      <c r="G18" s="101"/>
      <c r="H18" s="101" t="s">
        <v>24</v>
      </c>
      <c r="I18" s="101"/>
      <c r="J18" s="101"/>
      <c r="K18" s="100"/>
      <c r="L18" s="100"/>
      <c r="M18" s="100"/>
      <c r="N18" s="100"/>
      <c r="O18" s="100"/>
      <c r="P18" s="107">
        <v>621005</v>
      </c>
      <c r="Q18" s="336"/>
      <c r="R18" s="101"/>
      <c r="S18" s="101"/>
      <c r="T18" s="101" t="s">
        <v>132</v>
      </c>
      <c r="U18" s="101"/>
      <c r="V18" s="101"/>
      <c r="W18" s="101"/>
      <c r="X18" s="101"/>
      <c r="Y18" s="100"/>
      <c r="Z18" s="107" t="s">
        <v>426</v>
      </c>
      <c r="AA18" s="109"/>
      <c r="AD18" s="91">
        <v>621005300</v>
      </c>
      <c r="AE18" s="91" t="s">
        <v>21</v>
      </c>
    </row>
    <row r="19" spans="1:31" ht="14.65" customHeight="1" x14ac:dyDescent="0.15">
      <c r="A19" s="89" t="s">
        <v>26</v>
      </c>
      <c r="B19" s="89" t="s">
        <v>133</v>
      </c>
      <c r="D19" s="106"/>
      <c r="E19" s="101"/>
      <c r="F19" s="101"/>
      <c r="G19" s="101"/>
      <c r="H19" s="101" t="s">
        <v>27</v>
      </c>
      <c r="I19" s="101"/>
      <c r="J19" s="101"/>
      <c r="K19" s="100"/>
      <c r="L19" s="100"/>
      <c r="M19" s="100"/>
      <c r="N19" s="100"/>
      <c r="O19" s="100"/>
      <c r="P19" s="107">
        <v>8159199</v>
      </c>
      <c r="Q19" s="336"/>
      <c r="R19" s="101"/>
      <c r="S19" s="101"/>
      <c r="T19" s="101" t="s">
        <v>52</v>
      </c>
      <c r="U19" s="101"/>
      <c r="V19" s="101"/>
      <c r="W19" s="101"/>
      <c r="X19" s="101"/>
      <c r="Y19" s="100"/>
      <c r="Z19" s="107" t="s">
        <v>426</v>
      </c>
      <c r="AA19" s="109"/>
      <c r="AD19" s="91">
        <v>8159199221</v>
      </c>
      <c r="AE19" s="91" t="s">
        <v>21</v>
      </c>
    </row>
    <row r="20" spans="1:31" ht="14.65" customHeight="1" x14ac:dyDescent="0.15">
      <c r="A20" s="89" t="s">
        <v>28</v>
      </c>
      <c r="B20" s="89" t="s">
        <v>134</v>
      </c>
      <c r="D20" s="106"/>
      <c r="E20" s="101"/>
      <c r="F20" s="101"/>
      <c r="G20" s="101"/>
      <c r="H20" s="101" t="s">
        <v>29</v>
      </c>
      <c r="I20" s="101"/>
      <c r="J20" s="101"/>
      <c r="K20" s="100"/>
      <c r="L20" s="100"/>
      <c r="M20" s="100"/>
      <c r="N20" s="100"/>
      <c r="O20" s="100"/>
      <c r="P20" s="107">
        <v>-4667762</v>
      </c>
      <c r="Q20" s="336"/>
      <c r="R20" s="101"/>
      <c r="S20" s="101" t="s">
        <v>135</v>
      </c>
      <c r="T20" s="101"/>
      <c r="U20" s="101"/>
      <c r="V20" s="101"/>
      <c r="W20" s="101"/>
      <c r="X20" s="101"/>
      <c r="Y20" s="100"/>
      <c r="Z20" s="107">
        <v>66559</v>
      </c>
      <c r="AA20" s="109"/>
      <c r="AD20" s="91">
        <v>-4667762378</v>
      </c>
      <c r="AE20" s="91">
        <f>IF(COUNTIF(AE21:AE28,"-")=COUNTA(AE21:AE28),"-",SUM(AE21:AE28))</f>
        <v>66558637</v>
      </c>
    </row>
    <row r="21" spans="1:31" ht="14.65" customHeight="1" x14ac:dyDescent="0.15">
      <c r="A21" s="89" t="s">
        <v>31</v>
      </c>
      <c r="B21" s="89" t="s">
        <v>136</v>
      </c>
      <c r="D21" s="106"/>
      <c r="E21" s="101"/>
      <c r="F21" s="101"/>
      <c r="G21" s="101"/>
      <c r="H21" s="101" t="s">
        <v>32</v>
      </c>
      <c r="I21" s="101"/>
      <c r="J21" s="101"/>
      <c r="K21" s="100"/>
      <c r="L21" s="100"/>
      <c r="M21" s="100"/>
      <c r="N21" s="100"/>
      <c r="O21" s="100"/>
      <c r="P21" s="107">
        <v>2021159</v>
      </c>
      <c r="Q21" s="336"/>
      <c r="R21" s="101"/>
      <c r="S21" s="101"/>
      <c r="T21" s="101" t="s">
        <v>353</v>
      </c>
      <c r="U21" s="101"/>
      <c r="V21" s="101"/>
      <c r="W21" s="101"/>
      <c r="X21" s="101"/>
      <c r="Y21" s="100"/>
      <c r="Z21" s="107" t="s">
        <v>426</v>
      </c>
      <c r="AA21" s="109"/>
      <c r="AD21" s="91">
        <v>2021158813</v>
      </c>
      <c r="AE21" s="91" t="s">
        <v>21</v>
      </c>
    </row>
    <row r="22" spans="1:31" ht="14.65" customHeight="1" x14ac:dyDescent="0.15">
      <c r="A22" s="89" t="s">
        <v>33</v>
      </c>
      <c r="B22" s="89" t="s">
        <v>138</v>
      </c>
      <c r="D22" s="106"/>
      <c r="E22" s="101"/>
      <c r="F22" s="101"/>
      <c r="G22" s="101"/>
      <c r="H22" s="101" t="s">
        <v>34</v>
      </c>
      <c r="I22" s="101"/>
      <c r="J22" s="101"/>
      <c r="K22" s="100"/>
      <c r="L22" s="100"/>
      <c r="M22" s="100"/>
      <c r="N22" s="100"/>
      <c r="O22" s="100"/>
      <c r="P22" s="107">
        <v>-953303</v>
      </c>
      <c r="Q22" s="336"/>
      <c r="R22" s="101"/>
      <c r="S22" s="101"/>
      <c r="T22" s="101" t="s">
        <v>139</v>
      </c>
      <c r="U22" s="101"/>
      <c r="V22" s="101"/>
      <c r="W22" s="101"/>
      <c r="X22" s="101"/>
      <c r="Y22" s="100"/>
      <c r="Z22" s="107" t="s">
        <v>426</v>
      </c>
      <c r="AA22" s="109"/>
      <c r="AD22" s="91">
        <v>-953302742</v>
      </c>
      <c r="AE22" s="91" t="s">
        <v>21</v>
      </c>
    </row>
    <row r="23" spans="1:31" ht="14.65" customHeight="1" x14ac:dyDescent="0.15">
      <c r="A23" s="89" t="s">
        <v>36</v>
      </c>
      <c r="B23" s="89" t="s">
        <v>140</v>
      </c>
      <c r="D23" s="106"/>
      <c r="E23" s="101"/>
      <c r="F23" s="101"/>
      <c r="G23" s="101"/>
      <c r="H23" s="101" t="s">
        <v>37</v>
      </c>
      <c r="I23" s="110"/>
      <c r="J23" s="110"/>
      <c r="K23" s="111"/>
      <c r="L23" s="111"/>
      <c r="M23" s="111"/>
      <c r="N23" s="111"/>
      <c r="O23" s="111"/>
      <c r="P23" s="107" t="s">
        <v>426</v>
      </c>
      <c r="Q23" s="336"/>
      <c r="R23" s="101"/>
      <c r="S23" s="101"/>
      <c r="T23" s="101" t="s">
        <v>141</v>
      </c>
      <c r="U23" s="101"/>
      <c r="V23" s="101"/>
      <c r="W23" s="101"/>
      <c r="X23" s="101"/>
      <c r="Y23" s="100"/>
      <c r="Z23" s="107" t="s">
        <v>426</v>
      </c>
      <c r="AA23" s="109"/>
      <c r="AD23" s="91" t="s">
        <v>21</v>
      </c>
      <c r="AE23" s="91" t="s">
        <v>21</v>
      </c>
    </row>
    <row r="24" spans="1:31" ht="14.65" customHeight="1" x14ac:dyDescent="0.15">
      <c r="A24" s="89" t="s">
        <v>38</v>
      </c>
      <c r="B24" s="89" t="s">
        <v>142</v>
      </c>
      <c r="D24" s="106"/>
      <c r="E24" s="101"/>
      <c r="F24" s="101"/>
      <c r="G24" s="101"/>
      <c r="H24" s="101" t="s">
        <v>39</v>
      </c>
      <c r="I24" s="110"/>
      <c r="J24" s="110"/>
      <c r="K24" s="111"/>
      <c r="L24" s="111"/>
      <c r="M24" s="111"/>
      <c r="N24" s="111"/>
      <c r="O24" s="111"/>
      <c r="P24" s="107" t="s">
        <v>426</v>
      </c>
      <c r="Q24" s="336"/>
      <c r="R24" s="100"/>
      <c r="S24" s="101"/>
      <c r="T24" s="101" t="s">
        <v>143</v>
      </c>
      <c r="U24" s="101"/>
      <c r="V24" s="101"/>
      <c r="W24" s="101"/>
      <c r="X24" s="101"/>
      <c r="Y24" s="100"/>
      <c r="Z24" s="107" t="s">
        <v>426</v>
      </c>
      <c r="AA24" s="109"/>
      <c r="AD24" s="91" t="s">
        <v>21</v>
      </c>
      <c r="AE24" s="91" t="s">
        <v>21</v>
      </c>
    </row>
    <row r="25" spans="1:31" ht="14.65" customHeight="1" x14ac:dyDescent="0.15">
      <c r="A25" s="89" t="s">
        <v>41</v>
      </c>
      <c r="B25" s="89" t="s">
        <v>144</v>
      </c>
      <c r="D25" s="106"/>
      <c r="E25" s="101"/>
      <c r="F25" s="101"/>
      <c r="G25" s="101"/>
      <c r="H25" s="101" t="s">
        <v>42</v>
      </c>
      <c r="I25" s="110"/>
      <c r="J25" s="110"/>
      <c r="K25" s="111"/>
      <c r="L25" s="111"/>
      <c r="M25" s="111"/>
      <c r="N25" s="111"/>
      <c r="O25" s="111"/>
      <c r="P25" s="107" t="s">
        <v>426</v>
      </c>
      <c r="Q25" s="336"/>
      <c r="R25" s="100"/>
      <c r="S25" s="101"/>
      <c r="T25" s="101" t="s">
        <v>145</v>
      </c>
      <c r="U25" s="101"/>
      <c r="V25" s="101"/>
      <c r="W25" s="101"/>
      <c r="X25" s="101"/>
      <c r="Y25" s="100"/>
      <c r="Z25" s="107" t="s">
        <v>426</v>
      </c>
      <c r="AA25" s="109"/>
      <c r="AD25" s="91" t="s">
        <v>21</v>
      </c>
      <c r="AE25" s="91" t="s">
        <v>21</v>
      </c>
    </row>
    <row r="26" spans="1:31" ht="14.65" customHeight="1" x14ac:dyDescent="0.15">
      <c r="A26" s="89" t="s">
        <v>43</v>
      </c>
      <c r="B26" s="89" t="s">
        <v>146</v>
      </c>
      <c r="D26" s="106"/>
      <c r="E26" s="101"/>
      <c r="F26" s="101"/>
      <c r="G26" s="101"/>
      <c r="H26" s="101" t="s">
        <v>44</v>
      </c>
      <c r="I26" s="110"/>
      <c r="J26" s="110"/>
      <c r="K26" s="111"/>
      <c r="L26" s="111"/>
      <c r="M26" s="111"/>
      <c r="N26" s="111"/>
      <c r="O26" s="111"/>
      <c r="P26" s="107" t="s">
        <v>426</v>
      </c>
      <c r="Q26" s="336"/>
      <c r="R26" s="101"/>
      <c r="S26" s="101"/>
      <c r="T26" s="101" t="s">
        <v>147</v>
      </c>
      <c r="U26" s="101"/>
      <c r="V26" s="101"/>
      <c r="W26" s="101"/>
      <c r="X26" s="101"/>
      <c r="Y26" s="100"/>
      <c r="Z26" s="107">
        <v>56866</v>
      </c>
      <c r="AA26" s="109"/>
      <c r="AD26" s="91" t="s">
        <v>21</v>
      </c>
      <c r="AE26" s="91">
        <v>56865836</v>
      </c>
    </row>
    <row r="27" spans="1:31" ht="14.65" customHeight="1" x14ac:dyDescent="0.15">
      <c r="A27" s="89" t="s">
        <v>46</v>
      </c>
      <c r="B27" s="89" t="s">
        <v>148</v>
      </c>
      <c r="D27" s="106"/>
      <c r="E27" s="101"/>
      <c r="F27" s="101"/>
      <c r="G27" s="101"/>
      <c r="H27" s="101" t="s">
        <v>47</v>
      </c>
      <c r="I27" s="110"/>
      <c r="J27" s="110"/>
      <c r="K27" s="111"/>
      <c r="L27" s="111"/>
      <c r="M27" s="111"/>
      <c r="N27" s="111"/>
      <c r="O27" s="111"/>
      <c r="P27" s="107" t="s">
        <v>426</v>
      </c>
      <c r="Q27" s="336"/>
      <c r="R27" s="101"/>
      <c r="S27" s="101"/>
      <c r="T27" s="101" t="s">
        <v>149</v>
      </c>
      <c r="U27" s="101"/>
      <c r="V27" s="101"/>
      <c r="W27" s="101"/>
      <c r="X27" s="101"/>
      <c r="Y27" s="100"/>
      <c r="Z27" s="107">
        <v>9693</v>
      </c>
      <c r="AA27" s="109"/>
      <c r="AD27" s="91" t="s">
        <v>21</v>
      </c>
      <c r="AE27" s="91">
        <v>9692801</v>
      </c>
    </row>
    <row r="28" spans="1:31" ht="14.65" customHeight="1" x14ac:dyDescent="0.15">
      <c r="A28" s="89" t="s">
        <v>48</v>
      </c>
      <c r="B28" s="89" t="s">
        <v>150</v>
      </c>
      <c r="D28" s="106"/>
      <c r="E28" s="101"/>
      <c r="F28" s="101"/>
      <c r="G28" s="101"/>
      <c r="H28" s="101" t="s">
        <v>49</v>
      </c>
      <c r="I28" s="110"/>
      <c r="J28" s="110"/>
      <c r="K28" s="111"/>
      <c r="L28" s="111"/>
      <c r="M28" s="111"/>
      <c r="N28" s="111"/>
      <c r="O28" s="111"/>
      <c r="P28" s="107" t="s">
        <v>426</v>
      </c>
      <c r="Q28" s="336"/>
      <c r="R28" s="101"/>
      <c r="S28" s="101"/>
      <c r="T28" s="101" t="s">
        <v>52</v>
      </c>
      <c r="U28" s="101"/>
      <c r="V28" s="101"/>
      <c r="W28" s="101"/>
      <c r="X28" s="101"/>
      <c r="Y28" s="100"/>
      <c r="Z28" s="107" t="s">
        <v>426</v>
      </c>
      <c r="AA28" s="109"/>
      <c r="AD28" s="91" t="s">
        <v>21</v>
      </c>
      <c r="AE28" s="91" t="s">
        <v>21</v>
      </c>
    </row>
    <row r="29" spans="1:31" ht="14.65" customHeight="1" x14ac:dyDescent="0.15">
      <c r="A29" s="89" t="s">
        <v>51</v>
      </c>
      <c r="B29" s="89" t="s">
        <v>121</v>
      </c>
      <c r="D29" s="106"/>
      <c r="E29" s="101"/>
      <c r="F29" s="101"/>
      <c r="G29" s="101"/>
      <c r="H29" s="101" t="s">
        <v>52</v>
      </c>
      <c r="I29" s="101"/>
      <c r="J29" s="101"/>
      <c r="K29" s="100"/>
      <c r="L29" s="100"/>
      <c r="M29" s="100"/>
      <c r="N29" s="100"/>
      <c r="O29" s="100"/>
      <c r="P29" s="107" t="s">
        <v>426</v>
      </c>
      <c r="Q29" s="336"/>
      <c r="R29" s="416" t="s">
        <v>122</v>
      </c>
      <c r="S29" s="417"/>
      <c r="T29" s="417"/>
      <c r="U29" s="417"/>
      <c r="V29" s="417"/>
      <c r="W29" s="417"/>
      <c r="X29" s="417"/>
      <c r="Y29" s="417"/>
      <c r="Z29" s="112">
        <v>2889948</v>
      </c>
      <c r="AA29" s="113"/>
      <c r="AD29" s="91" t="s">
        <v>21</v>
      </c>
      <c r="AE29" s="91">
        <f>IF(AND(AE14="-",AE20="-"),"-",SUM(AE14,AE20))</f>
        <v>2889947560</v>
      </c>
    </row>
    <row r="30" spans="1:31" ht="14.65" customHeight="1" x14ac:dyDescent="0.15">
      <c r="A30" s="89" t="s">
        <v>53</v>
      </c>
      <c r="D30" s="106"/>
      <c r="E30" s="101"/>
      <c r="F30" s="101"/>
      <c r="G30" s="101"/>
      <c r="H30" s="101" t="s">
        <v>54</v>
      </c>
      <c r="I30" s="101"/>
      <c r="J30" s="101"/>
      <c r="K30" s="100"/>
      <c r="L30" s="100"/>
      <c r="M30" s="100"/>
      <c r="N30" s="100"/>
      <c r="O30" s="100"/>
      <c r="P30" s="107" t="s">
        <v>426</v>
      </c>
      <c r="Q30" s="336"/>
      <c r="R30" s="101" t="s">
        <v>354</v>
      </c>
      <c r="S30" s="383"/>
      <c r="T30" s="383"/>
      <c r="U30" s="383"/>
      <c r="V30" s="383"/>
      <c r="W30" s="383"/>
      <c r="X30" s="383"/>
      <c r="Y30" s="383"/>
      <c r="Z30" s="114"/>
      <c r="AA30" s="115"/>
      <c r="AD30" s="91" t="s">
        <v>21</v>
      </c>
    </row>
    <row r="31" spans="1:31" ht="14.65" customHeight="1" x14ac:dyDescent="0.15">
      <c r="A31" s="89" t="s">
        <v>56</v>
      </c>
      <c r="B31" s="89" t="s">
        <v>153</v>
      </c>
      <c r="D31" s="106"/>
      <c r="E31" s="101"/>
      <c r="F31" s="101"/>
      <c r="G31" s="101"/>
      <c r="H31" s="101" t="s">
        <v>57</v>
      </c>
      <c r="I31" s="101"/>
      <c r="J31" s="101"/>
      <c r="K31" s="100"/>
      <c r="L31" s="100"/>
      <c r="M31" s="100"/>
      <c r="N31" s="100"/>
      <c r="O31" s="100"/>
      <c r="P31" s="107">
        <v>121710</v>
      </c>
      <c r="Q31" s="336"/>
      <c r="R31" s="101"/>
      <c r="S31" s="101" t="s">
        <v>154</v>
      </c>
      <c r="T31" s="101"/>
      <c r="U31" s="101"/>
      <c r="V31" s="101"/>
      <c r="W31" s="101"/>
      <c r="X31" s="101"/>
      <c r="Y31" s="100"/>
      <c r="Z31" s="107">
        <v>29397653</v>
      </c>
      <c r="AA31" s="109"/>
      <c r="AD31" s="91">
        <v>121710000</v>
      </c>
      <c r="AE31" s="91">
        <v>29397652551</v>
      </c>
    </row>
    <row r="32" spans="1:31" ht="14.65" customHeight="1" x14ac:dyDescent="0.15">
      <c r="A32" s="89" t="s">
        <v>58</v>
      </c>
      <c r="B32" s="89" t="s">
        <v>155</v>
      </c>
      <c r="D32" s="106"/>
      <c r="E32" s="101"/>
      <c r="F32" s="101"/>
      <c r="G32" s="101" t="s">
        <v>59</v>
      </c>
      <c r="H32" s="101"/>
      <c r="I32" s="101"/>
      <c r="J32" s="101"/>
      <c r="K32" s="100"/>
      <c r="L32" s="100"/>
      <c r="M32" s="100"/>
      <c r="N32" s="100"/>
      <c r="O32" s="100"/>
      <c r="P32" s="107">
        <v>15847288</v>
      </c>
      <c r="Q32" s="336"/>
      <c r="R32" s="101"/>
      <c r="S32" s="100" t="s">
        <v>156</v>
      </c>
      <c r="T32" s="101"/>
      <c r="U32" s="101"/>
      <c r="V32" s="101"/>
      <c r="W32" s="101"/>
      <c r="X32" s="101"/>
      <c r="Y32" s="100"/>
      <c r="Z32" s="107">
        <v>-2453837</v>
      </c>
      <c r="AA32" s="109"/>
      <c r="AD32" s="91">
        <f>IF(COUNTIF(AD33:AD40,"-")=COUNTA(AD33:AD40),"-",SUM(AD33:AD40))</f>
        <v>15847288058</v>
      </c>
      <c r="AE32" s="91">
        <v>-2453836606</v>
      </c>
    </row>
    <row r="33" spans="1:30" ht="14.65" customHeight="1" x14ac:dyDescent="0.15">
      <c r="A33" s="89" t="s">
        <v>60</v>
      </c>
      <c r="D33" s="106"/>
      <c r="E33" s="101"/>
      <c r="F33" s="101"/>
      <c r="G33" s="101"/>
      <c r="H33" s="101" t="s">
        <v>20</v>
      </c>
      <c r="I33" s="101"/>
      <c r="J33" s="101"/>
      <c r="K33" s="100"/>
      <c r="L33" s="100"/>
      <c r="M33" s="100"/>
      <c r="N33" s="100"/>
      <c r="O33" s="100"/>
      <c r="P33" s="107">
        <v>3106</v>
      </c>
      <c r="Q33" s="336"/>
      <c r="R33" s="106"/>
      <c r="S33" s="101"/>
      <c r="T33" s="101"/>
      <c r="U33" s="101"/>
      <c r="V33" s="101"/>
      <c r="W33" s="101"/>
      <c r="X33" s="101"/>
      <c r="Y33" s="100"/>
      <c r="Z33" s="107"/>
      <c r="AA33" s="116"/>
      <c r="AD33" s="91">
        <v>3106366</v>
      </c>
    </row>
    <row r="34" spans="1:30" ht="14.65" customHeight="1" x14ac:dyDescent="0.15">
      <c r="A34" s="89" t="s">
        <v>61</v>
      </c>
      <c r="D34" s="106"/>
      <c r="E34" s="101"/>
      <c r="F34" s="101"/>
      <c r="G34" s="101"/>
      <c r="H34" s="101" t="s">
        <v>27</v>
      </c>
      <c r="I34" s="101"/>
      <c r="J34" s="101"/>
      <c r="K34" s="100"/>
      <c r="L34" s="100"/>
      <c r="M34" s="100"/>
      <c r="N34" s="100"/>
      <c r="O34" s="100"/>
      <c r="P34" s="107">
        <v>795</v>
      </c>
      <c r="Q34" s="336"/>
      <c r="R34" s="418"/>
      <c r="S34" s="419"/>
      <c r="T34" s="419"/>
      <c r="U34" s="419"/>
      <c r="V34" s="419"/>
      <c r="W34" s="419"/>
      <c r="X34" s="419"/>
      <c r="Y34" s="419"/>
      <c r="Z34" s="107"/>
      <c r="AA34" s="109"/>
      <c r="AD34" s="91">
        <v>795000</v>
      </c>
    </row>
    <row r="35" spans="1:30" ht="14.65" customHeight="1" x14ac:dyDescent="0.15">
      <c r="A35" s="89" t="s">
        <v>62</v>
      </c>
      <c r="D35" s="106"/>
      <c r="E35" s="101"/>
      <c r="F35" s="101"/>
      <c r="G35" s="101"/>
      <c r="H35" s="101" t="s">
        <v>29</v>
      </c>
      <c r="I35" s="101"/>
      <c r="J35" s="101"/>
      <c r="K35" s="100"/>
      <c r="L35" s="100"/>
      <c r="M35" s="100"/>
      <c r="N35" s="100"/>
      <c r="O35" s="100"/>
      <c r="P35" s="107">
        <v>-405</v>
      </c>
      <c r="Q35" s="336"/>
      <c r="R35" s="101"/>
      <c r="S35" s="383"/>
      <c r="T35" s="383"/>
      <c r="U35" s="383"/>
      <c r="V35" s="383"/>
      <c r="W35" s="383"/>
      <c r="X35" s="383"/>
      <c r="Y35" s="383"/>
      <c r="Z35" s="114"/>
      <c r="AA35" s="117"/>
      <c r="AD35" s="91">
        <v>-405450</v>
      </c>
    </row>
    <row r="36" spans="1:30" ht="14.65" customHeight="1" x14ac:dyDescent="0.15">
      <c r="A36" s="89" t="s">
        <v>63</v>
      </c>
      <c r="D36" s="106"/>
      <c r="E36" s="101"/>
      <c r="F36" s="101"/>
      <c r="G36" s="101"/>
      <c r="H36" s="101" t="s">
        <v>32</v>
      </c>
      <c r="I36" s="101"/>
      <c r="J36" s="101"/>
      <c r="K36" s="100"/>
      <c r="L36" s="100"/>
      <c r="M36" s="100"/>
      <c r="N36" s="100"/>
      <c r="O36" s="100"/>
      <c r="P36" s="107">
        <v>26718919</v>
      </c>
      <c r="Q36" s="336"/>
      <c r="R36" s="101"/>
      <c r="S36" s="101"/>
      <c r="T36" s="101"/>
      <c r="U36" s="101"/>
      <c r="V36" s="101"/>
      <c r="W36" s="101"/>
      <c r="X36" s="101"/>
      <c r="Y36" s="100"/>
      <c r="Z36" s="107"/>
      <c r="AA36" s="116"/>
      <c r="AD36" s="91">
        <v>26718919282</v>
      </c>
    </row>
    <row r="37" spans="1:30" ht="14.65" customHeight="1" x14ac:dyDescent="0.15">
      <c r="A37" s="89" t="s">
        <v>64</v>
      </c>
      <c r="D37" s="106"/>
      <c r="E37" s="101"/>
      <c r="F37" s="101"/>
      <c r="G37" s="101"/>
      <c r="H37" s="101" t="s">
        <v>34</v>
      </c>
      <c r="I37" s="101"/>
      <c r="J37" s="101"/>
      <c r="K37" s="100"/>
      <c r="L37" s="100"/>
      <c r="M37" s="100"/>
      <c r="N37" s="100"/>
      <c r="O37" s="100"/>
      <c r="P37" s="107">
        <v>-10875127</v>
      </c>
      <c r="Q37" s="336"/>
      <c r="R37" s="99"/>
      <c r="S37" s="100"/>
      <c r="T37" s="100"/>
      <c r="U37" s="100"/>
      <c r="V37" s="100"/>
      <c r="W37" s="100"/>
      <c r="X37" s="100"/>
      <c r="Y37" s="118"/>
      <c r="Z37" s="107"/>
      <c r="AA37" s="116"/>
      <c r="AD37" s="91">
        <v>-10875127140</v>
      </c>
    </row>
    <row r="38" spans="1:30" ht="14.65" customHeight="1" x14ac:dyDescent="0.15">
      <c r="A38" s="89" t="s">
        <v>65</v>
      </c>
      <c r="D38" s="106"/>
      <c r="E38" s="101"/>
      <c r="F38" s="101"/>
      <c r="G38" s="101"/>
      <c r="H38" s="101" t="s">
        <v>52</v>
      </c>
      <c r="I38" s="101"/>
      <c r="J38" s="101"/>
      <c r="K38" s="100"/>
      <c r="L38" s="100"/>
      <c r="M38" s="100"/>
      <c r="N38" s="100"/>
      <c r="O38" s="100"/>
      <c r="P38" s="107" t="s">
        <v>426</v>
      </c>
      <c r="Q38" s="336"/>
      <c r="R38" s="100"/>
      <c r="S38" s="100"/>
      <c r="T38" s="100"/>
      <c r="U38" s="100"/>
      <c r="V38" s="100"/>
      <c r="W38" s="100"/>
      <c r="X38" s="100"/>
      <c r="Y38" s="100"/>
      <c r="Z38" s="107"/>
      <c r="AA38" s="116"/>
      <c r="AD38" s="91" t="s">
        <v>21</v>
      </c>
    </row>
    <row r="39" spans="1:30" ht="14.65" customHeight="1" x14ac:dyDescent="0.15">
      <c r="A39" s="89" t="s">
        <v>66</v>
      </c>
      <c r="D39" s="106"/>
      <c r="E39" s="101"/>
      <c r="F39" s="101"/>
      <c r="G39" s="101"/>
      <c r="H39" s="101" t="s">
        <v>54</v>
      </c>
      <c r="I39" s="101"/>
      <c r="J39" s="101"/>
      <c r="K39" s="100"/>
      <c r="L39" s="100"/>
      <c r="M39" s="100"/>
      <c r="N39" s="100"/>
      <c r="O39" s="100"/>
      <c r="P39" s="107" t="s">
        <v>426</v>
      </c>
      <c r="Q39" s="336"/>
      <c r="R39" s="119"/>
      <c r="S39" s="119"/>
      <c r="T39" s="119"/>
      <c r="U39" s="119"/>
      <c r="V39" s="119"/>
      <c r="W39" s="119"/>
      <c r="X39" s="119"/>
      <c r="Y39" s="119"/>
      <c r="Z39" s="103"/>
      <c r="AA39" s="120"/>
      <c r="AD39" s="91" t="s">
        <v>21</v>
      </c>
    </row>
    <row r="40" spans="1:30" ht="14.65" customHeight="1" x14ac:dyDescent="0.15">
      <c r="A40" s="89" t="s">
        <v>67</v>
      </c>
      <c r="D40" s="106"/>
      <c r="E40" s="101"/>
      <c r="F40" s="101"/>
      <c r="G40" s="101"/>
      <c r="H40" s="101" t="s">
        <v>57</v>
      </c>
      <c r="I40" s="101"/>
      <c r="J40" s="101"/>
      <c r="K40" s="100"/>
      <c r="L40" s="100"/>
      <c r="M40" s="100"/>
      <c r="N40" s="100"/>
      <c r="O40" s="100"/>
      <c r="P40" s="107" t="s">
        <v>426</v>
      </c>
      <c r="Q40" s="336"/>
      <c r="R40" s="119"/>
      <c r="S40" s="119"/>
      <c r="T40" s="119"/>
      <c r="U40" s="119"/>
      <c r="V40" s="119"/>
      <c r="W40" s="119"/>
      <c r="X40" s="119"/>
      <c r="Y40" s="119"/>
      <c r="Z40" s="103"/>
      <c r="AA40" s="120"/>
      <c r="AD40" s="91" t="s">
        <v>21</v>
      </c>
    </row>
    <row r="41" spans="1:30" ht="14.65" customHeight="1" x14ac:dyDescent="0.15">
      <c r="A41" s="89" t="s">
        <v>69</v>
      </c>
      <c r="D41" s="106"/>
      <c r="E41" s="101"/>
      <c r="F41" s="101"/>
      <c r="G41" s="101" t="s">
        <v>70</v>
      </c>
      <c r="H41" s="110"/>
      <c r="I41" s="110"/>
      <c r="J41" s="110"/>
      <c r="K41" s="111"/>
      <c r="L41" s="111"/>
      <c r="M41" s="111"/>
      <c r="N41" s="111"/>
      <c r="O41" s="111"/>
      <c r="P41" s="107">
        <v>451310</v>
      </c>
      <c r="Q41" s="336"/>
      <c r="R41" s="119"/>
      <c r="S41" s="119"/>
      <c r="T41" s="119"/>
      <c r="U41" s="119"/>
      <c r="V41" s="119"/>
      <c r="W41" s="119"/>
      <c r="X41" s="119"/>
      <c r="Y41" s="119"/>
      <c r="Z41" s="103"/>
      <c r="AA41" s="120"/>
      <c r="AD41" s="91">
        <v>451310421</v>
      </c>
    </row>
    <row r="42" spans="1:30" ht="14.65" customHeight="1" x14ac:dyDescent="0.15">
      <c r="A42" s="89" t="s">
        <v>71</v>
      </c>
      <c r="D42" s="106"/>
      <c r="E42" s="101"/>
      <c r="F42" s="101"/>
      <c r="G42" s="101" t="s">
        <v>72</v>
      </c>
      <c r="H42" s="110"/>
      <c r="I42" s="110"/>
      <c r="J42" s="110"/>
      <c r="K42" s="111"/>
      <c r="L42" s="111"/>
      <c r="M42" s="111"/>
      <c r="N42" s="111"/>
      <c r="O42" s="111"/>
      <c r="P42" s="107">
        <v>-351073</v>
      </c>
      <c r="Q42" s="336"/>
      <c r="R42" s="119"/>
      <c r="S42" s="119"/>
      <c r="T42" s="119"/>
      <c r="U42" s="119"/>
      <c r="V42" s="119"/>
      <c r="W42" s="119"/>
      <c r="X42" s="119"/>
      <c r="Y42" s="119"/>
      <c r="Z42" s="103"/>
      <c r="AA42" s="120"/>
      <c r="AD42" s="91">
        <v>-351073091</v>
      </c>
    </row>
    <row r="43" spans="1:30" ht="14.65" customHeight="1" x14ac:dyDescent="0.15">
      <c r="A43" s="89" t="s">
        <v>74</v>
      </c>
      <c r="D43" s="106"/>
      <c r="E43" s="101"/>
      <c r="F43" s="101" t="s">
        <v>75</v>
      </c>
      <c r="G43" s="101"/>
      <c r="H43" s="110"/>
      <c r="I43" s="110"/>
      <c r="J43" s="110"/>
      <c r="K43" s="111"/>
      <c r="L43" s="111"/>
      <c r="M43" s="111"/>
      <c r="N43" s="111"/>
      <c r="O43" s="111"/>
      <c r="P43" s="107">
        <v>62567</v>
      </c>
      <c r="Q43" s="336"/>
      <c r="R43" s="119"/>
      <c r="S43" s="119"/>
      <c r="T43" s="119"/>
      <c r="U43" s="119"/>
      <c r="V43" s="119"/>
      <c r="W43" s="119"/>
      <c r="X43" s="119"/>
      <c r="Y43" s="119"/>
      <c r="Z43" s="103"/>
      <c r="AA43" s="120"/>
      <c r="AD43" s="91">
        <f>IF(COUNTIF(AD44:AD45,"-")=COUNTA(AD44:AD45),"-",SUM(AD44:AD45))</f>
        <v>62567321</v>
      </c>
    </row>
    <row r="44" spans="1:30" ht="14.65" customHeight="1" x14ac:dyDescent="0.15">
      <c r="A44" s="89" t="s">
        <v>76</v>
      </c>
      <c r="D44" s="106"/>
      <c r="E44" s="101"/>
      <c r="F44" s="101"/>
      <c r="G44" s="101" t="s">
        <v>77</v>
      </c>
      <c r="H44" s="101"/>
      <c r="I44" s="101"/>
      <c r="J44" s="101"/>
      <c r="K44" s="100"/>
      <c r="L44" s="100"/>
      <c r="M44" s="100"/>
      <c r="N44" s="100"/>
      <c r="O44" s="100"/>
      <c r="P44" s="107">
        <v>62567</v>
      </c>
      <c r="Q44" s="336"/>
      <c r="R44" s="119"/>
      <c r="S44" s="119"/>
      <c r="T44" s="119"/>
      <c r="U44" s="119"/>
      <c r="V44" s="119"/>
      <c r="W44" s="119"/>
      <c r="X44" s="119"/>
      <c r="Y44" s="119"/>
      <c r="Z44" s="103"/>
      <c r="AA44" s="120"/>
      <c r="AD44" s="91">
        <v>62567321</v>
      </c>
    </row>
    <row r="45" spans="1:30" ht="14.65" customHeight="1" x14ac:dyDescent="0.15">
      <c r="A45" s="89" t="s">
        <v>78</v>
      </c>
      <c r="D45" s="106"/>
      <c r="E45" s="101"/>
      <c r="F45" s="101"/>
      <c r="G45" s="101" t="s">
        <v>52</v>
      </c>
      <c r="H45" s="101"/>
      <c r="I45" s="101"/>
      <c r="J45" s="101"/>
      <c r="K45" s="100"/>
      <c r="L45" s="100"/>
      <c r="M45" s="100"/>
      <c r="N45" s="100"/>
      <c r="O45" s="100"/>
      <c r="P45" s="107" t="s">
        <v>426</v>
      </c>
      <c r="Q45" s="336"/>
      <c r="R45" s="119"/>
      <c r="S45" s="119"/>
      <c r="T45" s="119"/>
      <c r="U45" s="119"/>
      <c r="V45" s="119"/>
      <c r="W45" s="119"/>
      <c r="X45" s="119"/>
      <c r="Y45" s="119"/>
      <c r="Z45" s="103"/>
      <c r="AA45" s="120"/>
      <c r="AD45" s="91" t="s">
        <v>21</v>
      </c>
    </row>
    <row r="46" spans="1:30" ht="14.65" customHeight="1" x14ac:dyDescent="0.15">
      <c r="A46" s="89" t="s">
        <v>79</v>
      </c>
      <c r="D46" s="106"/>
      <c r="E46" s="101"/>
      <c r="F46" s="101" t="s">
        <v>80</v>
      </c>
      <c r="G46" s="101"/>
      <c r="H46" s="101"/>
      <c r="I46" s="101"/>
      <c r="J46" s="101"/>
      <c r="K46" s="101"/>
      <c r="L46" s="100"/>
      <c r="M46" s="100"/>
      <c r="N46" s="100"/>
      <c r="O46" s="100"/>
      <c r="P46" s="107">
        <v>3338577</v>
      </c>
      <c r="Q46" s="336"/>
      <c r="R46" s="119"/>
      <c r="S46" s="119"/>
      <c r="T46" s="119"/>
      <c r="U46" s="119"/>
      <c r="V46" s="119"/>
      <c r="W46" s="119"/>
      <c r="X46" s="119"/>
      <c r="Y46" s="119"/>
      <c r="Z46" s="103"/>
      <c r="AA46" s="120"/>
      <c r="AD46" s="91">
        <f>IF(COUNTIF(AD47:AD58,"-")=COUNTA(AD47:AD58),"-",SUM(AD47,AD51:AD54,AD57:AD58))</f>
        <v>3338577099</v>
      </c>
    </row>
    <row r="47" spans="1:30" ht="14.65" customHeight="1" x14ac:dyDescent="0.15">
      <c r="A47" s="89" t="s">
        <v>81</v>
      </c>
      <c r="D47" s="106"/>
      <c r="E47" s="101"/>
      <c r="F47" s="101"/>
      <c r="G47" s="101" t="s">
        <v>82</v>
      </c>
      <c r="H47" s="101"/>
      <c r="I47" s="101"/>
      <c r="J47" s="101"/>
      <c r="K47" s="101"/>
      <c r="L47" s="100"/>
      <c r="M47" s="100"/>
      <c r="N47" s="100"/>
      <c r="O47" s="100"/>
      <c r="P47" s="107">
        <v>38882</v>
      </c>
      <c r="Q47" s="336"/>
      <c r="R47" s="119"/>
      <c r="S47" s="119"/>
      <c r="T47" s="119"/>
      <c r="U47" s="119"/>
      <c r="V47" s="119"/>
      <c r="W47" s="119"/>
      <c r="X47" s="119"/>
      <c r="Y47" s="119"/>
      <c r="Z47" s="103"/>
      <c r="AA47" s="120"/>
      <c r="AD47" s="91">
        <f>IF(COUNTIF(AD48:AD50,"-")=COUNTA(AD48:AD50),"-",SUM(AD48:AD50))</f>
        <v>38882354</v>
      </c>
    </row>
    <row r="48" spans="1:30" ht="14.65" customHeight="1" x14ac:dyDescent="0.15">
      <c r="A48" s="89" t="s">
        <v>83</v>
      </c>
      <c r="D48" s="106"/>
      <c r="E48" s="101"/>
      <c r="F48" s="101"/>
      <c r="G48" s="101"/>
      <c r="H48" s="101" t="s">
        <v>84</v>
      </c>
      <c r="I48" s="101"/>
      <c r="J48" s="101"/>
      <c r="K48" s="101"/>
      <c r="L48" s="100"/>
      <c r="M48" s="100"/>
      <c r="N48" s="100"/>
      <c r="O48" s="100"/>
      <c r="P48" s="107" t="s">
        <v>426</v>
      </c>
      <c r="Q48" s="336"/>
      <c r="R48" s="119"/>
      <c r="S48" s="119"/>
      <c r="T48" s="119"/>
      <c r="U48" s="119"/>
      <c r="V48" s="119"/>
      <c r="W48" s="119"/>
      <c r="X48" s="119"/>
      <c r="Y48" s="119"/>
      <c r="Z48" s="103"/>
      <c r="AA48" s="120"/>
      <c r="AD48" s="91" t="s">
        <v>21</v>
      </c>
    </row>
    <row r="49" spans="1:30" ht="14.65" customHeight="1" x14ac:dyDescent="0.15">
      <c r="A49" s="89" t="s">
        <v>85</v>
      </c>
      <c r="D49" s="106"/>
      <c r="E49" s="101"/>
      <c r="F49" s="101"/>
      <c r="G49" s="101"/>
      <c r="H49" s="101" t="s">
        <v>86</v>
      </c>
      <c r="I49" s="101"/>
      <c r="J49" s="101"/>
      <c r="K49" s="101"/>
      <c r="L49" s="100"/>
      <c r="M49" s="100"/>
      <c r="N49" s="100"/>
      <c r="O49" s="100"/>
      <c r="P49" s="107">
        <v>38882</v>
      </c>
      <c r="Q49" s="336"/>
      <c r="R49" s="119"/>
      <c r="S49" s="119"/>
      <c r="T49" s="119"/>
      <c r="U49" s="119"/>
      <c r="V49" s="119"/>
      <c r="W49" s="119"/>
      <c r="X49" s="119"/>
      <c r="Y49" s="119"/>
      <c r="Z49" s="103"/>
      <c r="AA49" s="120"/>
      <c r="AD49" s="91">
        <v>38882354</v>
      </c>
    </row>
    <row r="50" spans="1:30" ht="14.65" customHeight="1" x14ac:dyDescent="0.15">
      <c r="A50" s="89" t="s">
        <v>87</v>
      </c>
      <c r="D50" s="106"/>
      <c r="E50" s="101"/>
      <c r="F50" s="101"/>
      <c r="G50" s="101"/>
      <c r="H50" s="101" t="s">
        <v>52</v>
      </c>
      <c r="I50" s="101"/>
      <c r="J50" s="101"/>
      <c r="K50" s="101"/>
      <c r="L50" s="100"/>
      <c r="M50" s="100"/>
      <c r="N50" s="100"/>
      <c r="O50" s="100"/>
      <c r="P50" s="107" t="s">
        <v>426</v>
      </c>
      <c r="Q50" s="336"/>
      <c r="R50" s="119"/>
      <c r="S50" s="119"/>
      <c r="T50" s="119"/>
      <c r="U50" s="119"/>
      <c r="V50" s="119"/>
      <c r="W50" s="119"/>
      <c r="X50" s="119"/>
      <c r="Y50" s="119"/>
      <c r="Z50" s="103"/>
      <c r="AA50" s="120"/>
      <c r="AD50" s="91" t="s">
        <v>21</v>
      </c>
    </row>
    <row r="51" spans="1:30" ht="14.65" customHeight="1" x14ac:dyDescent="0.15">
      <c r="A51" s="89" t="s">
        <v>88</v>
      </c>
      <c r="D51" s="106"/>
      <c r="E51" s="101"/>
      <c r="F51" s="101"/>
      <c r="G51" s="101" t="s">
        <v>89</v>
      </c>
      <c r="H51" s="101"/>
      <c r="I51" s="101"/>
      <c r="J51" s="101"/>
      <c r="K51" s="101"/>
      <c r="L51" s="100"/>
      <c r="M51" s="100"/>
      <c r="N51" s="100"/>
      <c r="O51" s="100"/>
      <c r="P51" s="107" t="s">
        <v>426</v>
      </c>
      <c r="Q51" s="336"/>
      <c r="R51" s="119"/>
      <c r="S51" s="119"/>
      <c r="T51" s="119"/>
      <c r="U51" s="119"/>
      <c r="V51" s="119"/>
      <c r="W51" s="119"/>
      <c r="X51" s="119"/>
      <c r="Y51" s="119"/>
      <c r="Z51" s="103"/>
      <c r="AA51" s="120"/>
      <c r="AD51" s="91" t="s">
        <v>21</v>
      </c>
    </row>
    <row r="52" spans="1:30" ht="14.65" customHeight="1" x14ac:dyDescent="0.15">
      <c r="A52" s="89" t="s">
        <v>90</v>
      </c>
      <c r="D52" s="106"/>
      <c r="E52" s="101"/>
      <c r="F52" s="101"/>
      <c r="G52" s="101" t="s">
        <v>91</v>
      </c>
      <c r="H52" s="101"/>
      <c r="I52" s="101"/>
      <c r="J52" s="101"/>
      <c r="K52" s="100"/>
      <c r="L52" s="100"/>
      <c r="M52" s="100"/>
      <c r="N52" s="100"/>
      <c r="O52" s="100"/>
      <c r="P52" s="107">
        <v>14601</v>
      </c>
      <c r="Q52" s="336"/>
      <c r="R52" s="119"/>
      <c r="S52" s="119"/>
      <c r="T52" s="119"/>
      <c r="U52" s="119"/>
      <c r="V52" s="119"/>
      <c r="W52" s="119"/>
      <c r="X52" s="119"/>
      <c r="Y52" s="119"/>
      <c r="Z52" s="103"/>
      <c r="AA52" s="120"/>
      <c r="AD52" s="91">
        <v>14601120</v>
      </c>
    </row>
    <row r="53" spans="1:30" ht="14.65" customHeight="1" x14ac:dyDescent="0.15">
      <c r="A53" s="89" t="s">
        <v>92</v>
      </c>
      <c r="D53" s="106"/>
      <c r="E53" s="101"/>
      <c r="F53" s="101"/>
      <c r="G53" s="101" t="s">
        <v>93</v>
      </c>
      <c r="H53" s="101"/>
      <c r="I53" s="101"/>
      <c r="J53" s="101"/>
      <c r="K53" s="100"/>
      <c r="L53" s="100"/>
      <c r="M53" s="100"/>
      <c r="N53" s="100"/>
      <c r="O53" s="100"/>
      <c r="P53" s="107" t="s">
        <v>426</v>
      </c>
      <c r="Q53" s="336"/>
      <c r="R53" s="119"/>
      <c r="S53" s="119"/>
      <c r="T53" s="119"/>
      <c r="U53" s="119"/>
      <c r="V53" s="119"/>
      <c r="W53" s="119"/>
      <c r="X53" s="119"/>
      <c r="Y53" s="119"/>
      <c r="Z53" s="103"/>
      <c r="AA53" s="120"/>
      <c r="AD53" s="91" t="s">
        <v>21</v>
      </c>
    </row>
    <row r="54" spans="1:30" ht="14.65" customHeight="1" x14ac:dyDescent="0.15">
      <c r="A54" s="89" t="s">
        <v>94</v>
      </c>
      <c r="D54" s="106"/>
      <c r="E54" s="101"/>
      <c r="F54" s="101"/>
      <c r="G54" s="101" t="s">
        <v>95</v>
      </c>
      <c r="H54" s="101"/>
      <c r="I54" s="101"/>
      <c r="J54" s="101"/>
      <c r="K54" s="100"/>
      <c r="L54" s="100"/>
      <c r="M54" s="100"/>
      <c r="N54" s="100"/>
      <c r="O54" s="100"/>
      <c r="P54" s="107">
        <v>3285094</v>
      </c>
      <c r="Q54" s="336"/>
      <c r="R54" s="119"/>
      <c r="S54" s="119"/>
      <c r="T54" s="119"/>
      <c r="U54" s="119"/>
      <c r="V54" s="119"/>
      <c r="W54" s="119"/>
      <c r="X54" s="119"/>
      <c r="Y54" s="119"/>
      <c r="Z54" s="103"/>
      <c r="AA54" s="120"/>
      <c r="AD54" s="91">
        <f>IF(COUNTIF(AD55:AD56,"-")=COUNTA(AD55:AD56),"-",SUM(AD55:AD56))</f>
        <v>3285093625</v>
      </c>
    </row>
    <row r="55" spans="1:30" ht="14.65" customHeight="1" x14ac:dyDescent="0.15">
      <c r="A55" s="89" t="s">
        <v>96</v>
      </c>
      <c r="D55" s="106"/>
      <c r="E55" s="101"/>
      <c r="F55" s="101"/>
      <c r="G55" s="101"/>
      <c r="H55" s="101" t="s">
        <v>98</v>
      </c>
      <c r="I55" s="101"/>
      <c r="J55" s="101"/>
      <c r="K55" s="100"/>
      <c r="L55" s="100"/>
      <c r="M55" s="100"/>
      <c r="N55" s="100"/>
      <c r="O55" s="100"/>
      <c r="P55" s="107">
        <v>1459189</v>
      </c>
      <c r="Q55" s="336"/>
      <c r="R55" s="119"/>
      <c r="S55" s="119"/>
      <c r="T55" s="119"/>
      <c r="U55" s="119"/>
      <c r="V55" s="119"/>
      <c r="W55" s="119"/>
      <c r="X55" s="119"/>
      <c r="Y55" s="119"/>
      <c r="Z55" s="103"/>
      <c r="AA55" s="120"/>
      <c r="AD55" s="91">
        <v>1459188699</v>
      </c>
    </row>
    <row r="56" spans="1:30" ht="14.65" customHeight="1" x14ac:dyDescent="0.15">
      <c r="A56" s="89" t="s">
        <v>99</v>
      </c>
      <c r="D56" s="106"/>
      <c r="E56" s="100"/>
      <c r="F56" s="101"/>
      <c r="G56" s="101"/>
      <c r="H56" s="101" t="s">
        <v>52</v>
      </c>
      <c r="I56" s="101"/>
      <c r="J56" s="101"/>
      <c r="K56" s="100"/>
      <c r="L56" s="100"/>
      <c r="M56" s="100"/>
      <c r="N56" s="100"/>
      <c r="O56" s="100"/>
      <c r="P56" s="107">
        <v>1825905</v>
      </c>
      <c r="Q56" s="336"/>
      <c r="R56" s="119"/>
      <c r="S56" s="119"/>
      <c r="T56" s="119"/>
      <c r="U56" s="119"/>
      <c r="V56" s="119"/>
      <c r="W56" s="119"/>
      <c r="X56" s="119"/>
      <c r="Y56" s="119"/>
      <c r="Z56" s="103"/>
      <c r="AA56" s="120"/>
      <c r="AD56" s="91">
        <v>1825904926</v>
      </c>
    </row>
    <row r="57" spans="1:30" ht="14.65" customHeight="1" x14ac:dyDescent="0.15">
      <c r="A57" s="89" t="s">
        <v>100</v>
      </c>
      <c r="D57" s="106"/>
      <c r="E57" s="100"/>
      <c r="F57" s="101"/>
      <c r="G57" s="101" t="s">
        <v>52</v>
      </c>
      <c r="H57" s="101"/>
      <c r="I57" s="101"/>
      <c r="J57" s="101"/>
      <c r="K57" s="100"/>
      <c r="L57" s="100"/>
      <c r="M57" s="100"/>
      <c r="N57" s="100"/>
      <c r="O57" s="100"/>
      <c r="P57" s="107" t="s">
        <v>426</v>
      </c>
      <c r="Q57" s="336"/>
      <c r="R57" s="119"/>
      <c r="S57" s="119"/>
      <c r="T57" s="119"/>
      <c r="U57" s="119"/>
      <c r="V57" s="119"/>
      <c r="W57" s="119"/>
      <c r="X57" s="119"/>
      <c r="Y57" s="119"/>
      <c r="Z57" s="103"/>
      <c r="AA57" s="120"/>
      <c r="AD57" s="91" t="s">
        <v>21</v>
      </c>
    </row>
    <row r="58" spans="1:30" ht="14.65" customHeight="1" x14ac:dyDescent="0.15">
      <c r="A58" s="89" t="s">
        <v>101</v>
      </c>
      <c r="D58" s="106"/>
      <c r="E58" s="100"/>
      <c r="F58" s="101"/>
      <c r="G58" s="101" t="s">
        <v>102</v>
      </c>
      <c r="H58" s="101"/>
      <c r="I58" s="101"/>
      <c r="J58" s="101"/>
      <c r="K58" s="100"/>
      <c r="L58" s="100"/>
      <c r="M58" s="100"/>
      <c r="N58" s="100"/>
      <c r="O58" s="100"/>
      <c r="P58" s="107" t="s">
        <v>426</v>
      </c>
      <c r="Q58" s="336"/>
      <c r="R58" s="119"/>
      <c r="S58" s="119"/>
      <c r="T58" s="119"/>
      <c r="U58" s="119"/>
      <c r="V58" s="119"/>
      <c r="W58" s="119"/>
      <c r="X58" s="119"/>
      <c r="Y58" s="119"/>
      <c r="Z58" s="103"/>
      <c r="AA58" s="120"/>
      <c r="AD58" s="91" t="s">
        <v>21</v>
      </c>
    </row>
    <row r="59" spans="1:30" ht="14.65" customHeight="1" x14ac:dyDescent="0.15">
      <c r="A59" s="89" t="s">
        <v>103</v>
      </c>
      <c r="D59" s="106"/>
      <c r="E59" s="100" t="s">
        <v>104</v>
      </c>
      <c r="F59" s="101"/>
      <c r="G59" s="102"/>
      <c r="H59" s="102"/>
      <c r="I59" s="102"/>
      <c r="J59" s="100"/>
      <c r="K59" s="100"/>
      <c r="L59" s="100"/>
      <c r="M59" s="100"/>
      <c r="N59" s="100"/>
      <c r="O59" s="100"/>
      <c r="P59" s="107">
        <v>2663729</v>
      </c>
      <c r="Q59" s="336" t="s">
        <v>431</v>
      </c>
      <c r="R59" s="119"/>
      <c r="S59" s="119"/>
      <c r="T59" s="119"/>
      <c r="U59" s="119"/>
      <c r="V59" s="119"/>
      <c r="W59" s="119"/>
      <c r="X59" s="119"/>
      <c r="Y59" s="119"/>
      <c r="Z59" s="103"/>
      <c r="AA59" s="120"/>
      <c r="AD59" s="91">
        <f>IF(COUNTIF(AD60:AD68,"-")=COUNTA(AD60:AD68),"-",SUM(AD60:AD63,AD66:AD68))</f>
        <v>2663729432</v>
      </c>
    </row>
    <row r="60" spans="1:30" ht="14.65" customHeight="1" x14ac:dyDescent="0.15">
      <c r="A60" s="89" t="s">
        <v>105</v>
      </c>
      <c r="D60" s="106"/>
      <c r="E60" s="100"/>
      <c r="F60" s="101" t="s">
        <v>106</v>
      </c>
      <c r="G60" s="102"/>
      <c r="H60" s="102"/>
      <c r="I60" s="102"/>
      <c r="J60" s="100"/>
      <c r="K60" s="100"/>
      <c r="L60" s="100"/>
      <c r="M60" s="100"/>
      <c r="N60" s="100"/>
      <c r="O60" s="100"/>
      <c r="P60" s="107">
        <v>370226</v>
      </c>
      <c r="Q60" s="336"/>
      <c r="R60" s="119"/>
      <c r="S60" s="119"/>
      <c r="T60" s="119"/>
      <c r="U60" s="119"/>
      <c r="V60" s="119"/>
      <c r="W60" s="119"/>
      <c r="X60" s="119"/>
      <c r="Y60" s="119"/>
      <c r="Z60" s="103"/>
      <c r="AA60" s="120"/>
      <c r="AD60" s="91">
        <v>370225544</v>
      </c>
    </row>
    <row r="61" spans="1:30" ht="14.65" customHeight="1" x14ac:dyDescent="0.15">
      <c r="A61" s="89" t="s">
        <v>107</v>
      </c>
      <c r="D61" s="106"/>
      <c r="E61" s="100"/>
      <c r="F61" s="101" t="s">
        <v>108</v>
      </c>
      <c r="G61" s="101"/>
      <c r="H61" s="110"/>
      <c r="I61" s="101"/>
      <c r="J61" s="101"/>
      <c r="K61" s="100"/>
      <c r="L61" s="100"/>
      <c r="M61" s="100"/>
      <c r="N61" s="100"/>
      <c r="O61" s="100"/>
      <c r="P61" s="107">
        <v>66488</v>
      </c>
      <c r="Q61" s="336"/>
      <c r="R61" s="119"/>
      <c r="S61" s="119"/>
      <c r="T61" s="119"/>
      <c r="U61" s="119"/>
      <c r="V61" s="119"/>
      <c r="W61" s="119"/>
      <c r="X61" s="119"/>
      <c r="Y61" s="119"/>
      <c r="Z61" s="103"/>
      <c r="AA61" s="120"/>
      <c r="AD61" s="91">
        <v>66487599</v>
      </c>
    </row>
    <row r="62" spans="1:30" ht="14.65" customHeight="1" x14ac:dyDescent="0.15">
      <c r="A62" s="89">
        <v>1500000</v>
      </c>
      <c r="D62" s="106"/>
      <c r="E62" s="100"/>
      <c r="F62" s="101" t="s">
        <v>109</v>
      </c>
      <c r="G62" s="101"/>
      <c r="H62" s="101"/>
      <c r="I62" s="101"/>
      <c r="J62" s="101"/>
      <c r="K62" s="100"/>
      <c r="L62" s="100"/>
      <c r="M62" s="100"/>
      <c r="N62" s="100"/>
      <c r="O62" s="100"/>
      <c r="P62" s="107" t="s">
        <v>426</v>
      </c>
      <c r="Q62" s="336"/>
      <c r="R62" s="119"/>
      <c r="S62" s="119"/>
      <c r="T62" s="119"/>
      <c r="U62" s="119"/>
      <c r="V62" s="119"/>
      <c r="W62" s="119"/>
      <c r="X62" s="119"/>
      <c r="Y62" s="119"/>
      <c r="Z62" s="103"/>
      <c r="AA62" s="120"/>
      <c r="AD62" s="91" t="s">
        <v>21</v>
      </c>
    </row>
    <row r="63" spans="1:30" ht="14.65" customHeight="1" x14ac:dyDescent="0.15">
      <c r="A63" s="89" t="s">
        <v>110</v>
      </c>
      <c r="D63" s="106"/>
      <c r="E63" s="101"/>
      <c r="F63" s="101" t="s">
        <v>95</v>
      </c>
      <c r="G63" s="101"/>
      <c r="H63" s="110"/>
      <c r="I63" s="101"/>
      <c r="J63" s="101"/>
      <c r="K63" s="100"/>
      <c r="L63" s="100"/>
      <c r="M63" s="100"/>
      <c r="N63" s="100"/>
      <c r="O63" s="100"/>
      <c r="P63" s="107">
        <v>2227618</v>
      </c>
      <c r="Q63" s="336"/>
      <c r="R63" s="119"/>
      <c r="S63" s="119"/>
      <c r="T63" s="119"/>
      <c r="U63" s="119"/>
      <c r="V63" s="119"/>
      <c r="W63" s="119"/>
      <c r="X63" s="119"/>
      <c r="Y63" s="119"/>
      <c r="Z63" s="103"/>
      <c r="AA63" s="120"/>
      <c r="AD63" s="91">
        <f>IF(COUNTIF(AD64:AD65,"-")=COUNTA(AD64:AD65),"-",SUM(AD64:AD65))</f>
        <v>2227618478</v>
      </c>
    </row>
    <row r="64" spans="1:30" ht="14.65" customHeight="1" x14ac:dyDescent="0.15">
      <c r="A64" s="89" t="s">
        <v>111</v>
      </c>
      <c r="D64" s="106"/>
      <c r="E64" s="101"/>
      <c r="F64" s="101"/>
      <c r="G64" s="101" t="s">
        <v>112</v>
      </c>
      <c r="H64" s="101"/>
      <c r="I64" s="101"/>
      <c r="J64" s="101"/>
      <c r="K64" s="100"/>
      <c r="L64" s="100"/>
      <c r="M64" s="100"/>
      <c r="N64" s="100"/>
      <c r="O64" s="100"/>
      <c r="P64" s="107">
        <v>2227618</v>
      </c>
      <c r="Q64" s="336"/>
      <c r="R64" s="119"/>
      <c r="S64" s="119"/>
      <c r="T64" s="119"/>
      <c r="U64" s="119"/>
      <c r="V64" s="119"/>
      <c r="W64" s="119"/>
      <c r="X64" s="119"/>
      <c r="Y64" s="119"/>
      <c r="Z64" s="103"/>
      <c r="AA64" s="120"/>
      <c r="AD64" s="91">
        <v>2227618478</v>
      </c>
    </row>
    <row r="65" spans="1:31" ht="14.65" customHeight="1" x14ac:dyDescent="0.15">
      <c r="A65" s="89" t="s">
        <v>113</v>
      </c>
      <c r="D65" s="106"/>
      <c r="E65" s="101"/>
      <c r="F65" s="101"/>
      <c r="G65" s="101" t="s">
        <v>98</v>
      </c>
      <c r="H65" s="101"/>
      <c r="I65" s="101"/>
      <c r="J65" s="101"/>
      <c r="K65" s="100"/>
      <c r="L65" s="100"/>
      <c r="M65" s="100"/>
      <c r="N65" s="100"/>
      <c r="O65" s="100"/>
      <c r="P65" s="107" t="s">
        <v>426</v>
      </c>
      <c r="Q65" s="336"/>
      <c r="R65" s="119"/>
      <c r="S65" s="119"/>
      <c r="T65" s="119"/>
      <c r="U65" s="119"/>
      <c r="V65" s="119"/>
      <c r="W65" s="119"/>
      <c r="X65" s="119"/>
      <c r="Y65" s="119"/>
      <c r="Z65" s="103"/>
      <c r="AA65" s="120"/>
      <c r="AD65" s="91" t="s">
        <v>21</v>
      </c>
    </row>
    <row r="66" spans="1:31" ht="14.65" customHeight="1" x14ac:dyDescent="0.15">
      <c r="A66" s="89" t="s">
        <v>114</v>
      </c>
      <c r="D66" s="106"/>
      <c r="E66" s="101"/>
      <c r="F66" s="101" t="s">
        <v>115</v>
      </c>
      <c r="G66" s="101"/>
      <c r="H66" s="101"/>
      <c r="I66" s="101"/>
      <c r="J66" s="101"/>
      <c r="K66" s="100"/>
      <c r="L66" s="100"/>
      <c r="M66" s="100"/>
      <c r="N66" s="100"/>
      <c r="O66" s="100"/>
      <c r="P66" s="107" t="s">
        <v>426</v>
      </c>
      <c r="Q66" s="336"/>
      <c r="R66" s="119"/>
      <c r="S66" s="119"/>
      <c r="T66" s="119"/>
      <c r="U66" s="119"/>
      <c r="V66" s="119"/>
      <c r="W66" s="119"/>
      <c r="X66" s="119"/>
      <c r="Y66" s="119"/>
      <c r="Z66" s="103"/>
      <c r="AA66" s="120"/>
      <c r="AD66" s="91" t="s">
        <v>21</v>
      </c>
    </row>
    <row r="67" spans="1:31" ht="14.65" customHeight="1" x14ac:dyDescent="0.15">
      <c r="A67" s="89" t="s">
        <v>116</v>
      </c>
      <c r="D67" s="106"/>
      <c r="E67" s="101"/>
      <c r="F67" s="101" t="s">
        <v>52</v>
      </c>
      <c r="G67" s="101"/>
      <c r="H67" s="110"/>
      <c r="I67" s="101"/>
      <c r="J67" s="101"/>
      <c r="K67" s="100"/>
      <c r="L67" s="100"/>
      <c r="M67" s="100"/>
      <c r="N67" s="100"/>
      <c r="O67" s="100"/>
      <c r="P67" s="107" t="s">
        <v>426</v>
      </c>
      <c r="Q67" s="336"/>
      <c r="R67" s="119"/>
      <c r="S67" s="119"/>
      <c r="T67" s="119"/>
      <c r="U67" s="119"/>
      <c r="V67" s="119"/>
      <c r="W67" s="119"/>
      <c r="X67" s="119"/>
      <c r="Y67" s="119"/>
      <c r="Z67" s="103"/>
      <c r="AA67" s="120"/>
      <c r="AD67" s="91" t="s">
        <v>21</v>
      </c>
    </row>
    <row r="68" spans="1:31" ht="14.65" customHeight="1" thickBot="1" x14ac:dyDescent="0.2">
      <c r="A68" s="89" t="s">
        <v>117</v>
      </c>
      <c r="B68" s="89" t="s">
        <v>151</v>
      </c>
      <c r="D68" s="106"/>
      <c r="E68" s="101"/>
      <c r="F68" s="119" t="s">
        <v>102</v>
      </c>
      <c r="G68" s="101"/>
      <c r="H68" s="101"/>
      <c r="I68" s="101"/>
      <c r="J68" s="101"/>
      <c r="K68" s="100"/>
      <c r="L68" s="100"/>
      <c r="M68" s="100"/>
      <c r="N68" s="100"/>
      <c r="O68" s="100"/>
      <c r="P68" s="107">
        <v>-602</v>
      </c>
      <c r="Q68" s="336"/>
      <c r="R68" s="420" t="s">
        <v>152</v>
      </c>
      <c r="S68" s="421"/>
      <c r="T68" s="421"/>
      <c r="U68" s="421"/>
      <c r="V68" s="421"/>
      <c r="W68" s="421"/>
      <c r="X68" s="421"/>
      <c r="Y68" s="422"/>
      <c r="Z68" s="121">
        <v>26943816</v>
      </c>
      <c r="AA68" s="122"/>
      <c r="AD68" s="91">
        <v>-602189</v>
      </c>
      <c r="AE68" s="91" t="e">
        <f>IF(AND(AE31="-",AE32="-",#REF!="-"),"-",SUM(AE31,AE32,#REF!))</f>
        <v>#REF!</v>
      </c>
    </row>
    <row r="69" spans="1:31" ht="14.65" customHeight="1" thickBot="1" x14ac:dyDescent="0.2">
      <c r="A69" s="89" t="s">
        <v>11</v>
      </c>
      <c r="B69" s="89" t="s">
        <v>119</v>
      </c>
      <c r="D69" s="423" t="s">
        <v>12</v>
      </c>
      <c r="E69" s="424"/>
      <c r="F69" s="424"/>
      <c r="G69" s="424"/>
      <c r="H69" s="424"/>
      <c r="I69" s="424"/>
      <c r="J69" s="424"/>
      <c r="K69" s="424"/>
      <c r="L69" s="424"/>
      <c r="M69" s="424"/>
      <c r="N69" s="424"/>
      <c r="O69" s="425"/>
      <c r="P69" s="123">
        <v>29833764</v>
      </c>
      <c r="Q69" s="337" t="s">
        <v>431</v>
      </c>
      <c r="R69" s="411" t="s">
        <v>355</v>
      </c>
      <c r="S69" s="412"/>
      <c r="T69" s="412"/>
      <c r="U69" s="412"/>
      <c r="V69" s="412"/>
      <c r="W69" s="412"/>
      <c r="X69" s="412"/>
      <c r="Y69" s="426"/>
      <c r="Z69" s="123">
        <v>29833764</v>
      </c>
      <c r="AA69" s="125"/>
      <c r="AD69" s="91" t="e">
        <f>IF(AND(AD14="-",AD59="-",#REF!="-"),"-",SUM(AD14,AD59,#REF!))</f>
        <v>#REF!</v>
      </c>
      <c r="AE69" s="91" t="e">
        <f>IF(AND(AE29="-",AE68="-"),"-",SUM(AE29,AE68))</f>
        <v>#REF!</v>
      </c>
    </row>
    <row r="70" spans="1:31" ht="14.65" customHeight="1" x14ac:dyDescent="0.15">
      <c r="D70" s="126"/>
      <c r="E70" s="126"/>
      <c r="F70" s="126"/>
      <c r="G70" s="126"/>
      <c r="H70" s="126"/>
      <c r="I70" s="126"/>
      <c r="J70" s="126"/>
      <c r="K70" s="126"/>
      <c r="L70" s="126"/>
      <c r="M70" s="126"/>
      <c r="N70" s="126"/>
      <c r="O70" s="126"/>
      <c r="P70" s="126"/>
      <c r="Q70" s="126"/>
      <c r="Z70" s="100"/>
      <c r="AA70" s="100"/>
    </row>
    <row r="71" spans="1:31" ht="14.65" customHeight="1" x14ac:dyDescent="0.15">
      <c r="D71" s="127"/>
      <c r="E71" s="128" t="s">
        <v>356</v>
      </c>
      <c r="F71" s="127"/>
      <c r="G71" s="98"/>
      <c r="H71" s="98"/>
      <c r="I71" s="98"/>
      <c r="J71" s="98"/>
      <c r="K71" s="98"/>
      <c r="L71" s="98"/>
      <c r="M71" s="98"/>
      <c r="N71" s="98"/>
      <c r="O71" s="98"/>
      <c r="P71" s="98"/>
      <c r="Q71" s="98"/>
      <c r="Z71" s="126"/>
      <c r="AA71" s="126"/>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11"/>
  <pageMargins left="0.70866141732283472" right="0.70866141732283472" top="0.39370078740157477" bottom="0.39370078740157477"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topLeftCell="B1" zoomScale="85" zoomScaleNormal="85" zoomScaleSheetLayoutView="100" workbookViewId="0"/>
  </sheetViews>
  <sheetFormatPr defaultRowHeight="13.5" x14ac:dyDescent="0.15"/>
  <cols>
    <col min="1" max="1" width="0" style="131" hidden="1" customWidth="1"/>
    <col min="2" max="2" width="0.625" style="88" customWidth="1"/>
    <col min="3" max="3" width="1.25" style="161" customWidth="1"/>
    <col min="4" max="12" width="2.125" style="161" customWidth="1"/>
    <col min="13" max="13" width="18.375" style="161" customWidth="1"/>
    <col min="14" max="14" width="21.625" style="161" bestFit="1" customWidth="1"/>
    <col min="15" max="15" width="2.5" style="161" customWidth="1"/>
    <col min="16" max="16" width="0.625" style="161" customWidth="1"/>
    <col min="17" max="17" width="9" style="88"/>
    <col min="18" max="18" width="0" style="88" hidden="1" customWidth="1"/>
    <col min="19" max="16384" width="9" style="88"/>
  </cols>
  <sheetData>
    <row r="1" spans="1:18" x14ac:dyDescent="0.15">
      <c r="C1" s="161" t="s">
        <v>376</v>
      </c>
    </row>
    <row r="2" spans="1:18" x14ac:dyDescent="0.15">
      <c r="C2" s="161" t="s">
        <v>377</v>
      </c>
    </row>
    <row r="3" spans="1:18" x14ac:dyDescent="0.15">
      <c r="C3" s="161" t="s">
        <v>378</v>
      </c>
    </row>
    <row r="4" spans="1:18" x14ac:dyDescent="0.15">
      <c r="C4" s="161" t="s">
        <v>379</v>
      </c>
    </row>
    <row r="5" spans="1:18" x14ac:dyDescent="0.15">
      <c r="C5" s="161" t="s">
        <v>380</v>
      </c>
    </row>
    <row r="6" spans="1:18" x14ac:dyDescent="0.15">
      <c r="C6" s="161" t="s">
        <v>381</v>
      </c>
    </row>
    <row r="7" spans="1:18" x14ac:dyDescent="0.15">
      <c r="C7" s="161" t="s">
        <v>382</v>
      </c>
    </row>
    <row r="8" spans="1:18" x14ac:dyDescent="0.15">
      <c r="A8" s="83"/>
      <c r="C8" s="129"/>
      <c r="D8" s="129"/>
      <c r="E8" s="129"/>
      <c r="F8" s="129"/>
      <c r="G8" s="129"/>
      <c r="H8" s="129"/>
      <c r="I8" s="129"/>
      <c r="J8" s="85"/>
      <c r="K8" s="85"/>
      <c r="L8" s="85"/>
      <c r="M8" s="85"/>
      <c r="N8" s="85"/>
      <c r="O8" s="85"/>
      <c r="P8" s="130"/>
    </row>
    <row r="9" spans="1:18" ht="24" x14ac:dyDescent="0.2">
      <c r="C9" s="427" t="s">
        <v>427</v>
      </c>
      <c r="D9" s="427"/>
      <c r="E9" s="427"/>
      <c r="F9" s="427"/>
      <c r="G9" s="427"/>
      <c r="H9" s="427"/>
      <c r="I9" s="427"/>
      <c r="J9" s="427"/>
      <c r="K9" s="427"/>
      <c r="L9" s="427"/>
      <c r="M9" s="427"/>
      <c r="N9" s="427"/>
      <c r="O9" s="427"/>
      <c r="P9" s="132"/>
    </row>
    <row r="10" spans="1:18" ht="17.25" x14ac:dyDescent="0.2">
      <c r="C10" s="428" t="s">
        <v>428</v>
      </c>
      <c r="D10" s="428"/>
      <c r="E10" s="428"/>
      <c r="F10" s="428"/>
      <c r="G10" s="428"/>
      <c r="H10" s="428"/>
      <c r="I10" s="428"/>
      <c r="J10" s="428"/>
      <c r="K10" s="428"/>
      <c r="L10" s="428"/>
      <c r="M10" s="428"/>
      <c r="N10" s="428"/>
      <c r="O10" s="428"/>
      <c r="P10" s="132"/>
    </row>
    <row r="11" spans="1:18" ht="17.25" x14ac:dyDescent="0.2">
      <c r="C11" s="428" t="s">
        <v>429</v>
      </c>
      <c r="D11" s="428"/>
      <c r="E11" s="428"/>
      <c r="F11" s="428"/>
      <c r="G11" s="428"/>
      <c r="H11" s="428"/>
      <c r="I11" s="428"/>
      <c r="J11" s="428"/>
      <c r="K11" s="428"/>
      <c r="L11" s="428"/>
      <c r="M11" s="428"/>
      <c r="N11" s="428"/>
      <c r="O11" s="428"/>
      <c r="P11" s="132"/>
    </row>
    <row r="12" spans="1:18" ht="18" thickBot="1" x14ac:dyDescent="0.25">
      <c r="C12" s="133"/>
      <c r="D12" s="132"/>
      <c r="E12" s="132"/>
      <c r="F12" s="132"/>
      <c r="G12" s="132"/>
      <c r="H12" s="132"/>
      <c r="I12" s="132"/>
      <c r="J12" s="132"/>
      <c r="K12" s="132"/>
      <c r="L12" s="132"/>
      <c r="M12" s="134"/>
      <c r="N12" s="132"/>
      <c r="O12" s="134" t="s">
        <v>425</v>
      </c>
      <c r="P12" s="132"/>
    </row>
    <row r="13" spans="1:18" ht="18" thickBot="1" x14ac:dyDescent="0.25">
      <c r="A13" s="131" t="s">
        <v>347</v>
      </c>
      <c r="C13" s="429" t="s">
        <v>2</v>
      </c>
      <c r="D13" s="430"/>
      <c r="E13" s="430"/>
      <c r="F13" s="430"/>
      <c r="G13" s="430"/>
      <c r="H13" s="430"/>
      <c r="I13" s="430"/>
      <c r="J13" s="430"/>
      <c r="K13" s="430"/>
      <c r="L13" s="430"/>
      <c r="M13" s="430"/>
      <c r="N13" s="431" t="s">
        <v>349</v>
      </c>
      <c r="O13" s="432"/>
      <c r="P13" s="132"/>
    </row>
    <row r="14" spans="1:18" x14ac:dyDescent="0.15">
      <c r="A14" s="131" t="s">
        <v>161</v>
      </c>
      <c r="C14" s="135"/>
      <c r="D14" s="136" t="s">
        <v>162</v>
      </c>
      <c r="E14" s="136"/>
      <c r="F14" s="137"/>
      <c r="G14" s="136"/>
      <c r="H14" s="136"/>
      <c r="I14" s="136"/>
      <c r="J14" s="136"/>
      <c r="K14" s="137"/>
      <c r="L14" s="137"/>
      <c r="M14" s="137"/>
      <c r="N14" s="138">
        <v>2516405</v>
      </c>
      <c r="O14" s="139" t="s">
        <v>431</v>
      </c>
      <c r="P14" s="328"/>
      <c r="R14" s="88">
        <f>IF(AND(R15="-",R30="-"),"-",SUM(R15,R30))</f>
        <v>2516404636</v>
      </c>
    </row>
    <row r="15" spans="1:18" x14ac:dyDescent="0.15">
      <c r="A15" s="131" t="s">
        <v>163</v>
      </c>
      <c r="C15" s="135"/>
      <c r="D15" s="136"/>
      <c r="E15" s="136" t="s">
        <v>164</v>
      </c>
      <c r="F15" s="136"/>
      <c r="G15" s="136"/>
      <c r="H15" s="136"/>
      <c r="I15" s="136"/>
      <c r="J15" s="136"/>
      <c r="K15" s="137"/>
      <c r="L15" s="137"/>
      <c r="M15" s="137"/>
      <c r="N15" s="138">
        <v>2055167</v>
      </c>
      <c r="O15" s="141" t="s">
        <v>431</v>
      </c>
      <c r="P15" s="328"/>
      <c r="R15" s="88">
        <f>IF(COUNTIF(R16:R29,"-")=COUNTA(R16:R29),"-",SUM(R16,R21,R26))</f>
        <v>2055166579</v>
      </c>
    </row>
    <row r="16" spans="1:18" x14ac:dyDescent="0.15">
      <c r="A16" s="131" t="s">
        <v>165</v>
      </c>
      <c r="C16" s="135"/>
      <c r="D16" s="136"/>
      <c r="E16" s="136"/>
      <c r="F16" s="136" t="s">
        <v>166</v>
      </c>
      <c r="G16" s="136"/>
      <c r="H16" s="136"/>
      <c r="I16" s="136"/>
      <c r="J16" s="136"/>
      <c r="K16" s="137"/>
      <c r="L16" s="137"/>
      <c r="M16" s="137"/>
      <c r="N16" s="138">
        <v>566476</v>
      </c>
      <c r="O16" s="141" t="s">
        <v>431</v>
      </c>
      <c r="P16" s="328"/>
      <c r="R16" s="88">
        <f>IF(COUNTIF(R17:R20,"-")=COUNTA(R17:R20),"-",SUM(R17:R20))</f>
        <v>566476039</v>
      </c>
    </row>
    <row r="17" spans="1:18" x14ac:dyDescent="0.15">
      <c r="A17" s="131" t="s">
        <v>167</v>
      </c>
      <c r="C17" s="135"/>
      <c r="D17" s="136"/>
      <c r="E17" s="136"/>
      <c r="F17" s="136"/>
      <c r="G17" s="136" t="s">
        <v>168</v>
      </c>
      <c r="H17" s="136"/>
      <c r="I17" s="136"/>
      <c r="J17" s="136"/>
      <c r="K17" s="137"/>
      <c r="L17" s="137"/>
      <c r="M17" s="137"/>
      <c r="N17" s="138">
        <v>475803</v>
      </c>
      <c r="O17" s="141"/>
      <c r="P17" s="328"/>
      <c r="R17" s="88">
        <v>475802601</v>
      </c>
    </row>
    <row r="18" spans="1:18" x14ac:dyDescent="0.15">
      <c r="A18" s="131" t="s">
        <v>169</v>
      </c>
      <c r="C18" s="135"/>
      <c r="D18" s="136"/>
      <c r="E18" s="136"/>
      <c r="F18" s="136"/>
      <c r="G18" s="136" t="s">
        <v>170</v>
      </c>
      <c r="H18" s="136"/>
      <c r="I18" s="136"/>
      <c r="J18" s="136"/>
      <c r="K18" s="137"/>
      <c r="L18" s="137"/>
      <c r="M18" s="137"/>
      <c r="N18" s="138">
        <v>28355</v>
      </c>
      <c r="O18" s="141"/>
      <c r="P18" s="328"/>
      <c r="R18" s="88">
        <v>28354536</v>
      </c>
    </row>
    <row r="19" spans="1:18" x14ac:dyDescent="0.15">
      <c r="A19" s="131" t="s">
        <v>171</v>
      </c>
      <c r="C19" s="135"/>
      <c r="D19" s="136"/>
      <c r="E19" s="136"/>
      <c r="F19" s="136"/>
      <c r="G19" s="136" t="s">
        <v>172</v>
      </c>
      <c r="H19" s="136"/>
      <c r="I19" s="136"/>
      <c r="J19" s="136"/>
      <c r="K19" s="137"/>
      <c r="L19" s="137"/>
      <c r="M19" s="137"/>
      <c r="N19" s="138">
        <v>25210</v>
      </c>
      <c r="O19" s="141"/>
      <c r="P19" s="328"/>
      <c r="R19" s="88">
        <v>25210000</v>
      </c>
    </row>
    <row r="20" spans="1:18" x14ac:dyDescent="0.15">
      <c r="A20" s="131" t="s">
        <v>173</v>
      </c>
      <c r="C20" s="135"/>
      <c r="D20" s="136"/>
      <c r="E20" s="136"/>
      <c r="F20" s="136"/>
      <c r="G20" s="136" t="s">
        <v>52</v>
      </c>
      <c r="H20" s="136"/>
      <c r="I20" s="136"/>
      <c r="J20" s="136"/>
      <c r="K20" s="137"/>
      <c r="L20" s="137"/>
      <c r="M20" s="137"/>
      <c r="N20" s="138">
        <v>37109</v>
      </c>
      <c r="O20" s="141"/>
      <c r="P20" s="328"/>
      <c r="R20" s="88">
        <v>37108902</v>
      </c>
    </row>
    <row r="21" spans="1:18" x14ac:dyDescent="0.15">
      <c r="A21" s="131" t="s">
        <v>174</v>
      </c>
      <c r="C21" s="135"/>
      <c r="D21" s="136"/>
      <c r="E21" s="136"/>
      <c r="F21" s="136" t="s">
        <v>175</v>
      </c>
      <c r="G21" s="136"/>
      <c r="H21" s="136"/>
      <c r="I21" s="136"/>
      <c r="J21" s="136"/>
      <c r="K21" s="137"/>
      <c r="L21" s="137"/>
      <c r="M21" s="137"/>
      <c r="N21" s="138">
        <v>1409590</v>
      </c>
      <c r="O21" s="141"/>
      <c r="P21" s="328"/>
      <c r="R21" s="88">
        <f>IF(COUNTIF(R22:R25,"-")=COUNTA(R22:R25),"-",SUM(R22:R25))</f>
        <v>1409589745</v>
      </c>
    </row>
    <row r="22" spans="1:18" x14ac:dyDescent="0.15">
      <c r="A22" s="131" t="s">
        <v>176</v>
      </c>
      <c r="C22" s="135"/>
      <c r="D22" s="136"/>
      <c r="E22" s="136"/>
      <c r="F22" s="136"/>
      <c r="G22" s="136" t="s">
        <v>177</v>
      </c>
      <c r="H22" s="136"/>
      <c r="I22" s="136"/>
      <c r="J22" s="136"/>
      <c r="K22" s="137"/>
      <c r="L22" s="137"/>
      <c r="M22" s="137"/>
      <c r="N22" s="138">
        <v>524143</v>
      </c>
      <c r="O22" s="141"/>
      <c r="P22" s="328"/>
      <c r="R22" s="88">
        <v>524142804</v>
      </c>
    </row>
    <row r="23" spans="1:18" x14ac:dyDescent="0.15">
      <c r="A23" s="131" t="s">
        <v>178</v>
      </c>
      <c r="C23" s="135"/>
      <c r="D23" s="136"/>
      <c r="E23" s="136"/>
      <c r="F23" s="136"/>
      <c r="G23" s="136" t="s">
        <v>179</v>
      </c>
      <c r="H23" s="136"/>
      <c r="I23" s="136"/>
      <c r="J23" s="136"/>
      <c r="K23" s="137"/>
      <c r="L23" s="137"/>
      <c r="M23" s="137"/>
      <c r="N23" s="138">
        <v>14211</v>
      </c>
      <c r="O23" s="141"/>
      <c r="P23" s="328"/>
      <c r="R23" s="88">
        <v>14210536</v>
      </c>
    </row>
    <row r="24" spans="1:18" x14ac:dyDescent="0.15">
      <c r="A24" s="131" t="s">
        <v>180</v>
      </c>
      <c r="C24" s="135"/>
      <c r="D24" s="136"/>
      <c r="E24" s="136"/>
      <c r="F24" s="136"/>
      <c r="G24" s="136" t="s">
        <v>181</v>
      </c>
      <c r="H24" s="136"/>
      <c r="I24" s="136"/>
      <c r="J24" s="136"/>
      <c r="K24" s="137"/>
      <c r="L24" s="137"/>
      <c r="M24" s="137"/>
      <c r="N24" s="138">
        <v>861478</v>
      </c>
      <c r="O24" s="141"/>
      <c r="P24" s="328"/>
      <c r="R24" s="88">
        <v>861478428</v>
      </c>
    </row>
    <row r="25" spans="1:18" x14ac:dyDescent="0.15">
      <c r="A25" s="131" t="s">
        <v>182</v>
      </c>
      <c r="C25" s="135"/>
      <c r="D25" s="136"/>
      <c r="E25" s="136"/>
      <c r="F25" s="136"/>
      <c r="G25" s="136" t="s">
        <v>52</v>
      </c>
      <c r="H25" s="136"/>
      <c r="I25" s="136"/>
      <c r="J25" s="136"/>
      <c r="K25" s="137"/>
      <c r="L25" s="137"/>
      <c r="M25" s="137"/>
      <c r="N25" s="138">
        <v>9758</v>
      </c>
      <c r="O25" s="141"/>
      <c r="P25" s="328"/>
      <c r="R25" s="88">
        <v>9757977</v>
      </c>
    </row>
    <row r="26" spans="1:18" x14ac:dyDescent="0.15">
      <c r="A26" s="131" t="s">
        <v>183</v>
      </c>
      <c r="C26" s="135"/>
      <c r="D26" s="136"/>
      <c r="E26" s="136"/>
      <c r="F26" s="136" t="s">
        <v>184</v>
      </c>
      <c r="G26" s="136"/>
      <c r="H26" s="136"/>
      <c r="I26" s="136"/>
      <c r="J26" s="136"/>
      <c r="K26" s="137"/>
      <c r="L26" s="137"/>
      <c r="M26" s="137"/>
      <c r="N26" s="138">
        <v>79101</v>
      </c>
      <c r="O26" s="141"/>
      <c r="P26" s="328"/>
      <c r="R26" s="88">
        <f>IF(COUNTIF(R27:R29,"-")=COUNTA(R27:R29),"-",SUM(R27:R29))</f>
        <v>79100795</v>
      </c>
    </row>
    <row r="27" spans="1:18" x14ac:dyDescent="0.15">
      <c r="A27" s="131" t="s">
        <v>185</v>
      </c>
      <c r="C27" s="135"/>
      <c r="D27" s="136"/>
      <c r="E27" s="136"/>
      <c r="F27" s="137"/>
      <c r="G27" s="137" t="s">
        <v>186</v>
      </c>
      <c r="H27" s="137"/>
      <c r="I27" s="136"/>
      <c r="J27" s="136"/>
      <c r="K27" s="137"/>
      <c r="L27" s="137"/>
      <c r="M27" s="137"/>
      <c r="N27" s="138">
        <v>17629</v>
      </c>
      <c r="O27" s="141"/>
      <c r="P27" s="328"/>
      <c r="R27" s="88">
        <v>17628856</v>
      </c>
    </row>
    <row r="28" spans="1:18" x14ac:dyDescent="0.15">
      <c r="A28" s="131" t="s">
        <v>187</v>
      </c>
      <c r="C28" s="135"/>
      <c r="D28" s="136"/>
      <c r="E28" s="136"/>
      <c r="F28" s="137"/>
      <c r="G28" s="136" t="s">
        <v>188</v>
      </c>
      <c r="H28" s="136"/>
      <c r="I28" s="136"/>
      <c r="J28" s="136"/>
      <c r="K28" s="137"/>
      <c r="L28" s="137"/>
      <c r="M28" s="137"/>
      <c r="N28" s="138">
        <v>343</v>
      </c>
      <c r="O28" s="141"/>
      <c r="P28" s="328"/>
      <c r="R28" s="88">
        <v>343219</v>
      </c>
    </row>
    <row r="29" spans="1:18" x14ac:dyDescent="0.15">
      <c r="A29" s="131" t="s">
        <v>189</v>
      </c>
      <c r="C29" s="135"/>
      <c r="D29" s="136"/>
      <c r="E29" s="136"/>
      <c r="F29" s="137"/>
      <c r="G29" s="136" t="s">
        <v>52</v>
      </c>
      <c r="H29" s="136"/>
      <c r="I29" s="136"/>
      <c r="J29" s="136"/>
      <c r="K29" s="137"/>
      <c r="L29" s="137"/>
      <c r="M29" s="137"/>
      <c r="N29" s="138">
        <v>61129</v>
      </c>
      <c r="O29" s="141"/>
      <c r="P29" s="328"/>
      <c r="R29" s="88">
        <v>61128720</v>
      </c>
    </row>
    <row r="30" spans="1:18" x14ac:dyDescent="0.15">
      <c r="A30" s="131" t="s">
        <v>190</v>
      </c>
      <c r="C30" s="135"/>
      <c r="D30" s="136"/>
      <c r="E30" s="137" t="s">
        <v>191</v>
      </c>
      <c r="F30" s="137"/>
      <c r="G30" s="136"/>
      <c r="H30" s="136"/>
      <c r="I30" s="136"/>
      <c r="J30" s="136"/>
      <c r="K30" s="137"/>
      <c r="L30" s="137"/>
      <c r="M30" s="137"/>
      <c r="N30" s="138">
        <v>461238</v>
      </c>
      <c r="O30" s="141" t="s">
        <v>431</v>
      </c>
      <c r="P30" s="328"/>
      <c r="R30" s="88">
        <f>IF(COUNTIF(R31:R34,"-")=COUNTA(R31:R34),"-",SUM(R31:R34))</f>
        <v>461238057</v>
      </c>
    </row>
    <row r="31" spans="1:18" x14ac:dyDescent="0.15">
      <c r="A31" s="131" t="s">
        <v>192</v>
      </c>
      <c r="C31" s="135"/>
      <c r="D31" s="136"/>
      <c r="E31" s="136"/>
      <c r="F31" s="136" t="s">
        <v>193</v>
      </c>
      <c r="G31" s="136"/>
      <c r="H31" s="136"/>
      <c r="I31" s="136"/>
      <c r="J31" s="136"/>
      <c r="K31" s="137"/>
      <c r="L31" s="137"/>
      <c r="M31" s="137"/>
      <c r="N31" s="138">
        <v>331825</v>
      </c>
      <c r="O31" s="141"/>
      <c r="P31" s="328"/>
      <c r="R31" s="88">
        <v>331824927</v>
      </c>
    </row>
    <row r="32" spans="1:18" x14ac:dyDescent="0.15">
      <c r="A32" s="131" t="s">
        <v>194</v>
      </c>
      <c r="C32" s="135"/>
      <c r="D32" s="136"/>
      <c r="E32" s="136"/>
      <c r="F32" s="136" t="s">
        <v>195</v>
      </c>
      <c r="G32" s="136"/>
      <c r="H32" s="136"/>
      <c r="I32" s="136"/>
      <c r="J32" s="136"/>
      <c r="K32" s="137"/>
      <c r="L32" s="137"/>
      <c r="M32" s="137"/>
      <c r="N32" s="138">
        <v>104636</v>
      </c>
      <c r="O32" s="141"/>
      <c r="P32" s="328"/>
      <c r="R32" s="88">
        <v>104635680</v>
      </c>
    </row>
    <row r="33" spans="1:18" x14ac:dyDescent="0.15">
      <c r="A33" s="131" t="s">
        <v>196</v>
      </c>
      <c r="C33" s="135"/>
      <c r="D33" s="136"/>
      <c r="E33" s="136"/>
      <c r="F33" s="136" t="s">
        <v>197</v>
      </c>
      <c r="G33" s="136"/>
      <c r="H33" s="136"/>
      <c r="I33" s="136"/>
      <c r="J33" s="136"/>
      <c r="K33" s="137"/>
      <c r="L33" s="137"/>
      <c r="M33" s="137"/>
      <c r="N33" s="138">
        <v>19512</v>
      </c>
      <c r="O33" s="141"/>
      <c r="P33" s="328"/>
      <c r="R33" s="88">
        <v>19511950</v>
      </c>
    </row>
    <row r="34" spans="1:18" x14ac:dyDescent="0.15">
      <c r="A34" s="131" t="s">
        <v>198</v>
      </c>
      <c r="C34" s="135"/>
      <c r="D34" s="136"/>
      <c r="E34" s="136"/>
      <c r="F34" s="136" t="s">
        <v>52</v>
      </c>
      <c r="G34" s="136"/>
      <c r="H34" s="136"/>
      <c r="I34" s="136"/>
      <c r="J34" s="136"/>
      <c r="K34" s="137"/>
      <c r="L34" s="137"/>
      <c r="M34" s="137"/>
      <c r="N34" s="138">
        <v>5266</v>
      </c>
      <c r="O34" s="141"/>
      <c r="P34" s="328"/>
      <c r="R34" s="88">
        <v>5265500</v>
      </c>
    </row>
    <row r="35" spans="1:18" x14ac:dyDescent="0.15">
      <c r="A35" s="131" t="s">
        <v>199</v>
      </c>
      <c r="C35" s="135"/>
      <c r="D35" s="136" t="s">
        <v>200</v>
      </c>
      <c r="E35" s="136"/>
      <c r="F35" s="136"/>
      <c r="G35" s="136"/>
      <c r="H35" s="136"/>
      <c r="I35" s="136"/>
      <c r="J35" s="136"/>
      <c r="K35" s="137"/>
      <c r="L35" s="137"/>
      <c r="M35" s="137"/>
      <c r="N35" s="138">
        <v>257801</v>
      </c>
      <c r="O35" s="141" t="s">
        <v>431</v>
      </c>
      <c r="P35" s="328"/>
      <c r="R35" s="88">
        <f>IF(COUNTIF(R36:R37,"-")=COUNTA(R36:R37),"-",SUM(R36:R37))</f>
        <v>257800837</v>
      </c>
    </row>
    <row r="36" spans="1:18" x14ac:dyDescent="0.15">
      <c r="A36" s="131" t="s">
        <v>201</v>
      </c>
      <c r="C36" s="135"/>
      <c r="D36" s="136"/>
      <c r="E36" s="136" t="s">
        <v>202</v>
      </c>
      <c r="F36" s="136"/>
      <c r="G36" s="136"/>
      <c r="H36" s="136"/>
      <c r="I36" s="136"/>
      <c r="J36" s="136"/>
      <c r="K36" s="142"/>
      <c r="L36" s="142"/>
      <c r="M36" s="142"/>
      <c r="N36" s="138">
        <v>70636</v>
      </c>
      <c r="O36" s="141"/>
      <c r="P36" s="328"/>
      <c r="R36" s="88">
        <v>70636416</v>
      </c>
    </row>
    <row r="37" spans="1:18" x14ac:dyDescent="0.15">
      <c r="A37" s="131" t="s">
        <v>203</v>
      </c>
      <c r="C37" s="135"/>
      <c r="D37" s="136"/>
      <c r="E37" s="136" t="s">
        <v>52</v>
      </c>
      <c r="F37" s="136"/>
      <c r="G37" s="137"/>
      <c r="H37" s="136"/>
      <c r="I37" s="136"/>
      <c r="J37" s="136"/>
      <c r="K37" s="142"/>
      <c r="L37" s="142"/>
      <c r="M37" s="142"/>
      <c r="N37" s="138">
        <v>187164</v>
      </c>
      <c r="O37" s="141"/>
      <c r="P37" s="328"/>
      <c r="R37" s="88">
        <v>187164421</v>
      </c>
    </row>
    <row r="38" spans="1:18" x14ac:dyDescent="0.15">
      <c r="A38" s="131" t="s">
        <v>159</v>
      </c>
      <c r="C38" s="143" t="s">
        <v>160</v>
      </c>
      <c r="D38" s="144"/>
      <c r="E38" s="144"/>
      <c r="F38" s="144"/>
      <c r="G38" s="144"/>
      <c r="H38" s="144"/>
      <c r="I38" s="144"/>
      <c r="J38" s="144"/>
      <c r="K38" s="145"/>
      <c r="L38" s="145"/>
      <c r="M38" s="145"/>
      <c r="N38" s="146">
        <v>-2258604</v>
      </c>
      <c r="O38" s="147"/>
      <c r="P38" s="328"/>
      <c r="R38" s="88">
        <f>IF(COUNTIF(R14:R35,"-")=COUNTA(R14:R35),"-",SUM(R35)-SUM(R14))</f>
        <v>-2258603799</v>
      </c>
    </row>
    <row r="39" spans="1:18" x14ac:dyDescent="0.15">
      <c r="A39" s="131" t="s">
        <v>206</v>
      </c>
      <c r="C39" s="135"/>
      <c r="D39" s="136" t="s">
        <v>207</v>
      </c>
      <c r="E39" s="136"/>
      <c r="F39" s="137"/>
      <c r="G39" s="136"/>
      <c r="H39" s="136"/>
      <c r="I39" s="136"/>
      <c r="J39" s="136"/>
      <c r="K39" s="137"/>
      <c r="L39" s="137"/>
      <c r="M39" s="137"/>
      <c r="N39" s="138">
        <v>18655</v>
      </c>
      <c r="O39" s="139"/>
      <c r="P39" s="328"/>
      <c r="R39" s="88">
        <f>IF(COUNTIF(R40:R44,"-")=COUNTA(R40:R44),"-",SUM(R40:R44))</f>
        <v>18654725</v>
      </c>
    </row>
    <row r="40" spans="1:18" x14ac:dyDescent="0.15">
      <c r="A40" s="131" t="s">
        <v>208</v>
      </c>
      <c r="C40" s="135"/>
      <c r="D40" s="136"/>
      <c r="E40" s="137" t="s">
        <v>209</v>
      </c>
      <c r="F40" s="137"/>
      <c r="G40" s="136"/>
      <c r="H40" s="136"/>
      <c r="I40" s="136"/>
      <c r="J40" s="136"/>
      <c r="K40" s="137"/>
      <c r="L40" s="137"/>
      <c r="M40" s="137"/>
      <c r="N40" s="138" t="s">
        <v>430</v>
      </c>
      <c r="O40" s="141"/>
      <c r="P40" s="328"/>
      <c r="R40" s="88" t="s">
        <v>21</v>
      </c>
    </row>
    <row r="41" spans="1:18" x14ac:dyDescent="0.15">
      <c r="A41" s="131" t="s">
        <v>210</v>
      </c>
      <c r="C41" s="135"/>
      <c r="D41" s="136"/>
      <c r="E41" s="137" t="s">
        <v>211</v>
      </c>
      <c r="F41" s="137"/>
      <c r="G41" s="136"/>
      <c r="H41" s="136"/>
      <c r="I41" s="136"/>
      <c r="J41" s="136"/>
      <c r="K41" s="137"/>
      <c r="L41" s="137"/>
      <c r="M41" s="137"/>
      <c r="N41" s="138">
        <v>18655</v>
      </c>
      <c r="O41" s="141"/>
      <c r="P41" s="328"/>
      <c r="R41" s="88">
        <v>18654725</v>
      </c>
    </row>
    <row r="42" spans="1:18" x14ac:dyDescent="0.15">
      <c r="A42" s="131" t="s">
        <v>212</v>
      </c>
      <c r="C42" s="135"/>
      <c r="D42" s="136"/>
      <c r="E42" s="137" t="s">
        <v>213</v>
      </c>
      <c r="F42" s="137"/>
      <c r="G42" s="136"/>
      <c r="H42" s="137"/>
      <c r="I42" s="136"/>
      <c r="J42" s="136"/>
      <c r="K42" s="137"/>
      <c r="L42" s="137"/>
      <c r="M42" s="137"/>
      <c r="N42" s="138" t="s">
        <v>430</v>
      </c>
      <c r="O42" s="141"/>
      <c r="P42" s="328"/>
      <c r="R42" s="88" t="s">
        <v>21</v>
      </c>
    </row>
    <row r="43" spans="1:18" x14ac:dyDescent="0.15">
      <c r="A43" s="131" t="s">
        <v>214</v>
      </c>
      <c r="C43" s="135"/>
      <c r="D43" s="136"/>
      <c r="E43" s="136" t="s">
        <v>215</v>
      </c>
      <c r="F43" s="136"/>
      <c r="G43" s="136"/>
      <c r="H43" s="136"/>
      <c r="I43" s="136"/>
      <c r="J43" s="136"/>
      <c r="K43" s="137"/>
      <c r="L43" s="137"/>
      <c r="M43" s="137"/>
      <c r="N43" s="138" t="s">
        <v>430</v>
      </c>
      <c r="O43" s="141"/>
      <c r="P43" s="328"/>
      <c r="R43" s="88" t="s">
        <v>21</v>
      </c>
    </row>
    <row r="44" spans="1:18" x14ac:dyDescent="0.15">
      <c r="A44" s="131" t="s">
        <v>216</v>
      </c>
      <c r="C44" s="135"/>
      <c r="D44" s="136"/>
      <c r="E44" s="136" t="s">
        <v>52</v>
      </c>
      <c r="F44" s="136"/>
      <c r="G44" s="136"/>
      <c r="H44" s="136"/>
      <c r="I44" s="136"/>
      <c r="J44" s="136"/>
      <c r="K44" s="137"/>
      <c r="L44" s="137"/>
      <c r="M44" s="137"/>
      <c r="N44" s="138" t="s">
        <v>430</v>
      </c>
      <c r="O44" s="141"/>
      <c r="P44" s="328"/>
      <c r="R44" s="88" t="s">
        <v>21</v>
      </c>
    </row>
    <row r="45" spans="1:18" x14ac:dyDescent="0.15">
      <c r="A45" s="131" t="s">
        <v>217</v>
      </c>
      <c r="C45" s="135"/>
      <c r="D45" s="136" t="s">
        <v>218</v>
      </c>
      <c r="E45" s="136"/>
      <c r="F45" s="136"/>
      <c r="G45" s="136"/>
      <c r="H45" s="136"/>
      <c r="I45" s="136"/>
      <c r="J45" s="136"/>
      <c r="K45" s="142"/>
      <c r="L45" s="142"/>
      <c r="M45" s="142"/>
      <c r="N45" s="138">
        <v>516</v>
      </c>
      <c r="O45" s="139"/>
      <c r="P45" s="328"/>
      <c r="R45" s="88">
        <f>IF(COUNTIF(R46:R47,"-")=COUNTA(R46:R47),"-",SUM(R46:R47))</f>
        <v>516073</v>
      </c>
    </row>
    <row r="46" spans="1:18" x14ac:dyDescent="0.15">
      <c r="A46" s="131" t="s">
        <v>219</v>
      </c>
      <c r="C46" s="135"/>
      <c r="D46" s="136"/>
      <c r="E46" s="136" t="s">
        <v>220</v>
      </c>
      <c r="F46" s="136"/>
      <c r="G46" s="136"/>
      <c r="H46" s="136"/>
      <c r="I46" s="136"/>
      <c r="J46" s="136"/>
      <c r="K46" s="142"/>
      <c r="L46" s="142"/>
      <c r="M46" s="142"/>
      <c r="N46" s="138">
        <v>516</v>
      </c>
      <c r="O46" s="141"/>
      <c r="P46" s="328"/>
      <c r="R46" s="88">
        <v>516073</v>
      </c>
    </row>
    <row r="47" spans="1:18" ht="14.25" thickBot="1" x14ac:dyDescent="0.2">
      <c r="A47" s="131" t="s">
        <v>221</v>
      </c>
      <c r="C47" s="135"/>
      <c r="D47" s="136"/>
      <c r="E47" s="136" t="s">
        <v>52</v>
      </c>
      <c r="F47" s="136"/>
      <c r="G47" s="136"/>
      <c r="H47" s="136"/>
      <c r="I47" s="136"/>
      <c r="J47" s="136"/>
      <c r="K47" s="142"/>
      <c r="L47" s="142"/>
      <c r="M47" s="142"/>
      <c r="N47" s="138" t="s">
        <v>430</v>
      </c>
      <c r="O47" s="141"/>
      <c r="P47" s="328"/>
      <c r="R47" s="88" t="s">
        <v>21</v>
      </c>
    </row>
    <row r="48" spans="1:18" ht="14.25" thickBot="1" x14ac:dyDescent="0.2">
      <c r="A48" s="131" t="s">
        <v>204</v>
      </c>
      <c r="C48" s="148" t="s">
        <v>205</v>
      </c>
      <c r="D48" s="149"/>
      <c r="E48" s="149"/>
      <c r="F48" s="149"/>
      <c r="G48" s="149"/>
      <c r="H48" s="149"/>
      <c r="I48" s="149"/>
      <c r="J48" s="149"/>
      <c r="K48" s="150"/>
      <c r="L48" s="150"/>
      <c r="M48" s="150"/>
      <c r="N48" s="151">
        <v>-2276742</v>
      </c>
      <c r="O48" s="152" t="s">
        <v>431</v>
      </c>
      <c r="P48" s="328"/>
      <c r="R48" s="88">
        <f>IF(COUNTIF(R38:R47,"-")=COUNTA(R38:R47),"-",SUM(R38,R45)-SUM(R39))</f>
        <v>-2276742451</v>
      </c>
    </row>
    <row r="49" spans="1:12" s="154" customFormat="1" ht="3.75" customHeight="1" x14ac:dyDescent="0.15">
      <c r="A49" s="153"/>
      <c r="C49" s="155"/>
      <c r="D49" s="155"/>
      <c r="E49" s="156"/>
      <c r="F49" s="156"/>
      <c r="G49" s="156"/>
      <c r="H49" s="156"/>
      <c r="I49" s="156"/>
      <c r="J49" s="157"/>
      <c r="K49" s="157"/>
      <c r="L49" s="157"/>
    </row>
    <row r="50" spans="1:12" s="154" customFormat="1" ht="15.6" customHeight="1" x14ac:dyDescent="0.15">
      <c r="A50" s="153"/>
      <c r="C50" s="158"/>
      <c r="D50" s="158" t="s">
        <v>356</v>
      </c>
      <c r="E50" s="159"/>
      <c r="F50" s="159"/>
      <c r="G50" s="159"/>
      <c r="H50" s="159"/>
      <c r="I50" s="159"/>
      <c r="J50" s="160"/>
      <c r="K50" s="160"/>
      <c r="L50" s="160"/>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showGridLines="0" topLeftCell="B1" zoomScale="85" zoomScaleNormal="85" zoomScaleSheetLayoutView="100" workbookViewId="0">
      <selection activeCell="N22" sqref="N22"/>
    </sheetView>
  </sheetViews>
  <sheetFormatPr defaultRowHeight="12.75" x14ac:dyDescent="0.15"/>
  <cols>
    <col min="1" max="1" width="0" style="162" hidden="1" customWidth="1"/>
    <col min="2" max="2" width="1.125" style="164" customWidth="1"/>
    <col min="3" max="3" width="1.625" style="164" customWidth="1"/>
    <col min="4" max="9" width="2" style="164" customWidth="1"/>
    <col min="10" max="10" width="15.375" style="164" customWidth="1"/>
    <col min="11" max="11" width="21.625" style="164" bestFit="1" customWidth="1"/>
    <col min="12" max="12" width="3" style="164" bestFit="1" customWidth="1"/>
    <col min="13" max="13" width="21.625" style="164" bestFit="1" customWidth="1"/>
    <col min="14" max="14" width="3" style="164" bestFit="1" customWidth="1"/>
    <col min="15" max="15" width="21.625" style="164" bestFit="1" customWidth="1"/>
    <col min="16" max="16" width="3" style="164" bestFit="1" customWidth="1"/>
    <col min="17" max="17" width="21.625" style="164" hidden="1" customWidth="1"/>
    <col min="18" max="18" width="3" style="164" hidden="1" customWidth="1"/>
    <col min="19" max="19" width="1" style="164" customWidth="1"/>
    <col min="20" max="20" width="9" style="164"/>
    <col min="21" max="24" width="0" style="164" hidden="1" customWidth="1"/>
    <col min="25" max="16384" width="9" style="164"/>
  </cols>
  <sheetData>
    <row r="1" spans="1:24" x14ac:dyDescent="0.15">
      <c r="C1" s="164" t="s">
        <v>376</v>
      </c>
    </row>
    <row r="2" spans="1:24" x14ac:dyDescent="0.15">
      <c r="C2" s="164" t="s">
        <v>377</v>
      </c>
    </row>
    <row r="3" spans="1:24" x14ac:dyDescent="0.15">
      <c r="C3" s="164" t="s">
        <v>378</v>
      </c>
    </row>
    <row r="4" spans="1:24" x14ac:dyDescent="0.15">
      <c r="C4" s="164" t="s">
        <v>379</v>
      </c>
    </row>
    <row r="5" spans="1:24" x14ac:dyDescent="0.15">
      <c r="C5" s="164" t="s">
        <v>380</v>
      </c>
    </row>
    <row r="6" spans="1:24" x14ac:dyDescent="0.15">
      <c r="C6" s="164" t="s">
        <v>381</v>
      </c>
    </row>
    <row r="7" spans="1:24" x14ac:dyDescent="0.15">
      <c r="C7" s="164" t="s">
        <v>382</v>
      </c>
    </row>
    <row r="9" spans="1:24" ht="24" x14ac:dyDescent="0.25">
      <c r="B9" s="163"/>
      <c r="C9" s="433" t="s">
        <v>432</v>
      </c>
      <c r="D9" s="433"/>
      <c r="E9" s="433"/>
      <c r="F9" s="433"/>
      <c r="G9" s="433"/>
      <c r="H9" s="433"/>
      <c r="I9" s="433"/>
      <c r="J9" s="433"/>
      <c r="K9" s="433"/>
      <c r="L9" s="433"/>
      <c r="M9" s="433"/>
      <c r="N9" s="433"/>
      <c r="O9" s="433"/>
      <c r="P9" s="433"/>
      <c r="Q9" s="433"/>
      <c r="R9" s="433"/>
    </row>
    <row r="10" spans="1:24" ht="17.25" x14ac:dyDescent="0.2">
      <c r="B10" s="165"/>
      <c r="C10" s="434" t="s">
        <v>605</v>
      </c>
      <c r="D10" s="434"/>
      <c r="E10" s="434"/>
      <c r="F10" s="434"/>
      <c r="G10" s="434"/>
      <c r="H10" s="434"/>
      <c r="I10" s="434"/>
      <c r="J10" s="434"/>
      <c r="K10" s="434"/>
      <c r="L10" s="434"/>
      <c r="M10" s="434"/>
      <c r="N10" s="434"/>
      <c r="O10" s="434"/>
      <c r="P10" s="434"/>
      <c r="Q10" s="434"/>
      <c r="R10" s="434"/>
    </row>
    <row r="11" spans="1:24" ht="17.25" x14ac:dyDescent="0.2">
      <c r="B11" s="165"/>
      <c r="C11" s="434" t="s">
        <v>606</v>
      </c>
      <c r="D11" s="434"/>
      <c r="E11" s="434"/>
      <c r="F11" s="434"/>
      <c r="G11" s="434"/>
      <c r="H11" s="434"/>
      <c r="I11" s="434"/>
      <c r="J11" s="434"/>
      <c r="K11" s="434"/>
      <c r="L11" s="434"/>
      <c r="M11" s="434"/>
      <c r="N11" s="434"/>
      <c r="O11" s="434"/>
      <c r="P11" s="434"/>
      <c r="Q11" s="434"/>
      <c r="R11" s="434"/>
    </row>
    <row r="12" spans="1:24" ht="15.75" customHeight="1" thickBot="1" x14ac:dyDescent="0.2">
      <c r="B12" s="166"/>
      <c r="C12" s="167"/>
      <c r="D12" s="167"/>
      <c r="E12" s="167"/>
      <c r="F12" s="167"/>
      <c r="G12" s="167"/>
      <c r="H12" s="167"/>
      <c r="I12" s="167"/>
      <c r="J12" s="168"/>
      <c r="K12" s="167"/>
      <c r="L12" s="168"/>
      <c r="M12" s="167"/>
      <c r="N12" s="167"/>
      <c r="O12" s="167"/>
      <c r="P12" s="329" t="s">
        <v>425</v>
      </c>
      <c r="Q12" s="167"/>
      <c r="R12" s="168"/>
    </row>
    <row r="13" spans="1:24" ht="12.75" customHeight="1" x14ac:dyDescent="0.15">
      <c r="B13" s="169"/>
      <c r="C13" s="435" t="s">
        <v>2</v>
      </c>
      <c r="D13" s="436"/>
      <c r="E13" s="436"/>
      <c r="F13" s="436"/>
      <c r="G13" s="436"/>
      <c r="H13" s="436"/>
      <c r="I13" s="436"/>
      <c r="J13" s="437"/>
      <c r="K13" s="441" t="s">
        <v>357</v>
      </c>
      <c r="L13" s="436"/>
      <c r="M13" s="170"/>
      <c r="N13" s="170"/>
      <c r="O13" s="170"/>
      <c r="P13" s="171"/>
      <c r="Q13" s="170"/>
      <c r="R13" s="171"/>
    </row>
    <row r="14" spans="1:24" ht="29.25" customHeight="1" thickBot="1" x14ac:dyDescent="0.2">
      <c r="A14" s="162" t="s">
        <v>347</v>
      </c>
      <c r="B14" s="169"/>
      <c r="C14" s="438"/>
      <c r="D14" s="439"/>
      <c r="E14" s="439"/>
      <c r="F14" s="439"/>
      <c r="G14" s="439"/>
      <c r="H14" s="439"/>
      <c r="I14" s="439"/>
      <c r="J14" s="440"/>
      <c r="K14" s="442"/>
      <c r="L14" s="439"/>
      <c r="M14" s="443" t="s">
        <v>358</v>
      </c>
      <c r="N14" s="444"/>
      <c r="O14" s="443" t="s">
        <v>359</v>
      </c>
      <c r="P14" s="445"/>
      <c r="Q14" s="446" t="s">
        <v>157</v>
      </c>
      <c r="R14" s="447"/>
    </row>
    <row r="15" spans="1:24" ht="15.95" customHeight="1" x14ac:dyDescent="0.15">
      <c r="A15" s="162" t="s">
        <v>223</v>
      </c>
      <c r="B15" s="172"/>
      <c r="C15" s="173" t="s">
        <v>224</v>
      </c>
      <c r="D15" s="174"/>
      <c r="E15" s="174"/>
      <c r="F15" s="174"/>
      <c r="G15" s="174"/>
      <c r="H15" s="174"/>
      <c r="I15" s="174"/>
      <c r="J15" s="175"/>
      <c r="K15" s="176">
        <v>26918752</v>
      </c>
      <c r="L15" s="177" t="s">
        <v>431</v>
      </c>
      <c r="M15" s="176">
        <v>29634470</v>
      </c>
      <c r="N15" s="178"/>
      <c r="O15" s="176">
        <v>-2715717</v>
      </c>
      <c r="P15" s="180"/>
      <c r="Q15" s="179" t="s">
        <v>607</v>
      </c>
      <c r="R15" s="180"/>
      <c r="U15" s="332">
        <f t="shared" ref="U15:U20" si="0">IF(COUNTIF(V15:X15,"-")=COUNTA(V15:X15),"-",SUM(V15:X15))</f>
        <v>26918752234</v>
      </c>
      <c r="V15" s="332">
        <v>29634469676</v>
      </c>
      <c r="W15" s="332">
        <v>-2715717442</v>
      </c>
      <c r="X15" s="332" t="s">
        <v>21</v>
      </c>
    </row>
    <row r="16" spans="1:24" ht="15.95" customHeight="1" x14ac:dyDescent="0.15">
      <c r="A16" s="162" t="s">
        <v>225</v>
      </c>
      <c r="B16" s="172"/>
      <c r="C16" s="106"/>
      <c r="D16" s="101" t="s">
        <v>226</v>
      </c>
      <c r="E16" s="101"/>
      <c r="F16" s="101"/>
      <c r="G16" s="101"/>
      <c r="H16" s="101"/>
      <c r="I16" s="101"/>
      <c r="J16" s="181"/>
      <c r="K16" s="182">
        <v>-2276742</v>
      </c>
      <c r="L16" s="183"/>
      <c r="M16" s="452"/>
      <c r="N16" s="453"/>
      <c r="O16" s="182">
        <v>-2276742</v>
      </c>
      <c r="P16" s="188"/>
      <c r="Q16" s="185" t="s">
        <v>608</v>
      </c>
      <c r="R16" s="186"/>
      <c r="U16" s="332">
        <f t="shared" si="0"/>
        <v>-2276742451</v>
      </c>
      <c r="V16" s="332" t="s">
        <v>21</v>
      </c>
      <c r="W16" s="332">
        <v>-2276742451</v>
      </c>
      <c r="X16" s="332" t="s">
        <v>21</v>
      </c>
    </row>
    <row r="17" spans="1:24" ht="15.95" customHeight="1" x14ac:dyDescent="0.15">
      <c r="A17" s="162" t="s">
        <v>227</v>
      </c>
      <c r="B17" s="169"/>
      <c r="C17" s="187"/>
      <c r="D17" s="181" t="s">
        <v>228</v>
      </c>
      <c r="E17" s="181"/>
      <c r="F17" s="181"/>
      <c r="G17" s="181"/>
      <c r="H17" s="181"/>
      <c r="I17" s="181"/>
      <c r="J17" s="181"/>
      <c r="K17" s="182">
        <v>2263727</v>
      </c>
      <c r="L17" s="183" t="s">
        <v>431</v>
      </c>
      <c r="M17" s="454"/>
      <c r="N17" s="455"/>
      <c r="O17" s="182">
        <v>2263727</v>
      </c>
      <c r="P17" s="188" t="s">
        <v>431</v>
      </c>
      <c r="Q17" s="185" t="s">
        <v>21</v>
      </c>
      <c r="R17" s="188"/>
      <c r="U17" s="332">
        <f t="shared" si="0"/>
        <v>2263726507</v>
      </c>
      <c r="V17" s="332" t="s">
        <v>21</v>
      </c>
      <c r="W17" s="332">
        <f>IF(COUNTIF(W18:W19,"-")=COUNTA(W18:W19),"-",SUM(W18:W19))</f>
        <v>2263726507</v>
      </c>
      <c r="X17" s="332" t="s">
        <v>21</v>
      </c>
    </row>
    <row r="18" spans="1:24" ht="15.95" customHeight="1" x14ac:dyDescent="0.15">
      <c r="A18" s="162" t="s">
        <v>229</v>
      </c>
      <c r="B18" s="169"/>
      <c r="C18" s="189"/>
      <c r="D18" s="181"/>
      <c r="E18" s="190" t="s">
        <v>230</v>
      </c>
      <c r="F18" s="190"/>
      <c r="G18" s="190"/>
      <c r="H18" s="190"/>
      <c r="I18" s="190"/>
      <c r="J18" s="181"/>
      <c r="K18" s="182">
        <v>1940237</v>
      </c>
      <c r="L18" s="183"/>
      <c r="M18" s="454"/>
      <c r="N18" s="455"/>
      <c r="O18" s="182">
        <v>1940237</v>
      </c>
      <c r="P18" s="188"/>
      <c r="Q18" s="185" t="s">
        <v>609</v>
      </c>
      <c r="R18" s="188"/>
      <c r="U18" s="332">
        <f t="shared" si="0"/>
        <v>1940237189</v>
      </c>
      <c r="V18" s="332" t="s">
        <v>21</v>
      </c>
      <c r="W18" s="332">
        <v>1940237189</v>
      </c>
      <c r="X18" s="332" t="s">
        <v>21</v>
      </c>
    </row>
    <row r="19" spans="1:24" ht="15.95" customHeight="1" x14ac:dyDescent="0.15">
      <c r="A19" s="162" t="s">
        <v>231</v>
      </c>
      <c r="B19" s="169"/>
      <c r="C19" s="191"/>
      <c r="D19" s="192"/>
      <c r="E19" s="192" t="s">
        <v>232</v>
      </c>
      <c r="F19" s="192"/>
      <c r="G19" s="192"/>
      <c r="H19" s="192"/>
      <c r="I19" s="192"/>
      <c r="J19" s="193"/>
      <c r="K19" s="194">
        <v>323489</v>
      </c>
      <c r="L19" s="195"/>
      <c r="M19" s="456"/>
      <c r="N19" s="457"/>
      <c r="O19" s="194">
        <v>323489</v>
      </c>
      <c r="P19" s="198"/>
      <c r="Q19" s="197" t="s">
        <v>430</v>
      </c>
      <c r="R19" s="198"/>
      <c r="U19" s="332">
        <f t="shared" si="0"/>
        <v>323489318</v>
      </c>
      <c r="V19" s="332" t="s">
        <v>21</v>
      </c>
      <c r="W19" s="332">
        <v>323489318</v>
      </c>
      <c r="X19" s="332" t="s">
        <v>21</v>
      </c>
    </row>
    <row r="20" spans="1:24" ht="15.95" customHeight="1" x14ac:dyDescent="0.15">
      <c r="A20" s="162" t="s">
        <v>233</v>
      </c>
      <c r="B20" s="169"/>
      <c r="C20" s="199"/>
      <c r="D20" s="200" t="s">
        <v>234</v>
      </c>
      <c r="E20" s="201"/>
      <c r="F20" s="200"/>
      <c r="G20" s="200"/>
      <c r="H20" s="200"/>
      <c r="I20" s="200"/>
      <c r="J20" s="202"/>
      <c r="K20" s="203">
        <v>-13016</v>
      </c>
      <c r="L20" s="204" t="s">
        <v>431</v>
      </c>
      <c r="M20" s="458"/>
      <c r="N20" s="459"/>
      <c r="O20" s="203">
        <v>-13016</v>
      </c>
      <c r="P20" s="206" t="s">
        <v>431</v>
      </c>
      <c r="Q20" s="205" t="s">
        <v>21</v>
      </c>
      <c r="R20" s="206"/>
      <c r="U20" s="332">
        <f t="shared" si="0"/>
        <v>-13015944</v>
      </c>
      <c r="V20" s="332" t="s">
        <v>21</v>
      </c>
      <c r="W20" s="332">
        <f>IF(COUNTIF(W16:W17,"-")=COUNTA(W16:W17),"-",SUM(W16:W17))</f>
        <v>-13015944</v>
      </c>
      <c r="X20" s="332" t="s">
        <v>21</v>
      </c>
    </row>
    <row r="21" spans="1:24" ht="15.95" customHeight="1" x14ac:dyDescent="0.15">
      <c r="A21" s="162" t="s">
        <v>235</v>
      </c>
      <c r="B21" s="169"/>
      <c r="C21" s="106"/>
      <c r="D21" s="207" t="s">
        <v>360</v>
      </c>
      <c r="E21" s="207"/>
      <c r="F21" s="207"/>
      <c r="G21" s="190"/>
      <c r="H21" s="190"/>
      <c r="I21" s="190"/>
      <c r="J21" s="181"/>
      <c r="K21" s="448"/>
      <c r="L21" s="449"/>
      <c r="M21" s="182">
        <v>-274897</v>
      </c>
      <c r="N21" s="184" t="s">
        <v>431</v>
      </c>
      <c r="O21" s="182">
        <v>274897</v>
      </c>
      <c r="P21" s="188" t="s">
        <v>431</v>
      </c>
      <c r="Q21" s="460" t="s">
        <v>21</v>
      </c>
      <c r="R21" s="461"/>
      <c r="U21" s="332">
        <v>0</v>
      </c>
      <c r="V21" s="332">
        <f>IF(COUNTA(V22:V25)=COUNTIF(V22:V25,"-"),"-",SUM(V22,V24,V23,V25))</f>
        <v>-274896780</v>
      </c>
      <c r="W21" s="332">
        <f>IF(COUNTA(W22:W25)=COUNTIF(W22:W25,"-"),"-",SUM(W22,W24,W23,W25))</f>
        <v>274896780</v>
      </c>
      <c r="X21" s="332" t="s">
        <v>21</v>
      </c>
    </row>
    <row r="22" spans="1:24" ht="15.95" customHeight="1" x14ac:dyDescent="0.15">
      <c r="A22" s="162" t="s">
        <v>237</v>
      </c>
      <c r="B22" s="169"/>
      <c r="C22" s="106"/>
      <c r="D22" s="207"/>
      <c r="E22" s="207" t="s">
        <v>238</v>
      </c>
      <c r="F22" s="190"/>
      <c r="G22" s="190"/>
      <c r="H22" s="190"/>
      <c r="I22" s="190"/>
      <c r="J22" s="181"/>
      <c r="K22" s="448"/>
      <c r="L22" s="449"/>
      <c r="M22" s="182">
        <v>589931</v>
      </c>
      <c r="N22" s="184"/>
      <c r="O22" s="182">
        <v>-589931</v>
      </c>
      <c r="P22" s="188"/>
      <c r="Q22" s="450" t="s">
        <v>21</v>
      </c>
      <c r="R22" s="451"/>
      <c r="U22" s="332">
        <v>0</v>
      </c>
      <c r="V22" s="332">
        <v>589931461</v>
      </c>
      <c r="W22" s="332">
        <v>-589931461</v>
      </c>
      <c r="X22" s="332" t="s">
        <v>21</v>
      </c>
    </row>
    <row r="23" spans="1:24" ht="15.95" customHeight="1" x14ac:dyDescent="0.15">
      <c r="A23" s="162" t="s">
        <v>239</v>
      </c>
      <c r="B23" s="169"/>
      <c r="C23" s="106"/>
      <c r="D23" s="207"/>
      <c r="E23" s="207" t="s">
        <v>240</v>
      </c>
      <c r="F23" s="207"/>
      <c r="G23" s="190"/>
      <c r="H23" s="190"/>
      <c r="I23" s="190"/>
      <c r="J23" s="181"/>
      <c r="K23" s="448"/>
      <c r="L23" s="449"/>
      <c r="M23" s="182">
        <v>-1007792</v>
      </c>
      <c r="N23" s="184"/>
      <c r="O23" s="182">
        <v>1007792</v>
      </c>
      <c r="P23" s="188"/>
      <c r="Q23" s="450" t="s">
        <v>21</v>
      </c>
      <c r="R23" s="451"/>
      <c r="U23" s="332">
        <v>0</v>
      </c>
      <c r="V23" s="332">
        <v>-1007791651</v>
      </c>
      <c r="W23" s="332">
        <v>1007791651</v>
      </c>
      <c r="X23" s="332" t="s">
        <v>21</v>
      </c>
    </row>
    <row r="24" spans="1:24" ht="15.95" customHeight="1" x14ac:dyDescent="0.15">
      <c r="A24" s="162" t="s">
        <v>241</v>
      </c>
      <c r="B24" s="169"/>
      <c r="C24" s="106"/>
      <c r="D24" s="207"/>
      <c r="E24" s="207" t="s">
        <v>242</v>
      </c>
      <c r="F24" s="207"/>
      <c r="G24" s="190"/>
      <c r="H24" s="190"/>
      <c r="I24" s="190"/>
      <c r="J24" s="181"/>
      <c r="K24" s="448"/>
      <c r="L24" s="449"/>
      <c r="M24" s="182">
        <v>252872</v>
      </c>
      <c r="N24" s="184"/>
      <c r="O24" s="182">
        <v>-252872</v>
      </c>
      <c r="P24" s="188"/>
      <c r="Q24" s="450" t="s">
        <v>21</v>
      </c>
      <c r="R24" s="451"/>
      <c r="U24" s="332">
        <v>0</v>
      </c>
      <c r="V24" s="332">
        <v>252871942</v>
      </c>
      <c r="W24" s="332">
        <v>-252871942</v>
      </c>
      <c r="X24" s="332" t="s">
        <v>21</v>
      </c>
    </row>
    <row r="25" spans="1:24" ht="15.95" customHeight="1" x14ac:dyDescent="0.15">
      <c r="A25" s="162" t="s">
        <v>243</v>
      </c>
      <c r="B25" s="169"/>
      <c r="C25" s="106"/>
      <c r="D25" s="207"/>
      <c r="E25" s="207" t="s">
        <v>244</v>
      </c>
      <c r="F25" s="207"/>
      <c r="G25" s="190"/>
      <c r="H25" s="102"/>
      <c r="I25" s="190"/>
      <c r="J25" s="181"/>
      <c r="K25" s="448"/>
      <c r="L25" s="449"/>
      <c r="M25" s="182">
        <v>-109909</v>
      </c>
      <c r="N25" s="184"/>
      <c r="O25" s="182">
        <v>109909</v>
      </c>
      <c r="P25" s="188"/>
      <c r="Q25" s="450" t="s">
        <v>21</v>
      </c>
      <c r="R25" s="451"/>
      <c r="U25" s="332">
        <v>0</v>
      </c>
      <c r="V25" s="332">
        <v>-109908532</v>
      </c>
      <c r="W25" s="332">
        <v>109908532</v>
      </c>
      <c r="X25" s="332" t="s">
        <v>21</v>
      </c>
    </row>
    <row r="26" spans="1:24" ht="15.95" customHeight="1" x14ac:dyDescent="0.15">
      <c r="A26" s="162" t="s">
        <v>245</v>
      </c>
      <c r="B26" s="169"/>
      <c r="C26" s="106"/>
      <c r="D26" s="207" t="s">
        <v>246</v>
      </c>
      <c r="E26" s="190"/>
      <c r="F26" s="190"/>
      <c r="G26" s="190"/>
      <c r="H26" s="190"/>
      <c r="I26" s="190"/>
      <c r="J26" s="181"/>
      <c r="K26" s="182" t="s">
        <v>21</v>
      </c>
      <c r="L26" s="183"/>
      <c r="M26" s="182" t="s">
        <v>430</v>
      </c>
      <c r="N26" s="184"/>
      <c r="O26" s="454"/>
      <c r="P26" s="464"/>
      <c r="Q26" s="465" t="s">
        <v>21</v>
      </c>
      <c r="R26" s="464"/>
      <c r="U26" s="332" t="str">
        <f>IF(COUNTIF(V26:X26,"-")=COUNTA(V26:X26),"-",SUM(V26:X26))</f>
        <v>-</v>
      </c>
      <c r="V26" s="332" t="s">
        <v>430</v>
      </c>
      <c r="W26" s="332" t="s">
        <v>21</v>
      </c>
      <c r="X26" s="332" t="s">
        <v>21</v>
      </c>
    </row>
    <row r="27" spans="1:24" ht="15.95" customHeight="1" x14ac:dyDescent="0.15">
      <c r="A27" s="162" t="s">
        <v>247</v>
      </c>
      <c r="B27" s="169"/>
      <c r="C27" s="106"/>
      <c r="D27" s="207" t="s">
        <v>248</v>
      </c>
      <c r="E27" s="207"/>
      <c r="F27" s="190"/>
      <c r="G27" s="190"/>
      <c r="H27" s="190"/>
      <c r="I27" s="190"/>
      <c r="J27" s="181"/>
      <c r="K27" s="182">
        <v>38080</v>
      </c>
      <c r="L27" s="183"/>
      <c r="M27" s="182">
        <v>38080</v>
      </c>
      <c r="N27" s="184"/>
      <c r="O27" s="454"/>
      <c r="P27" s="464"/>
      <c r="Q27" s="465" t="s">
        <v>21</v>
      </c>
      <c r="R27" s="464"/>
      <c r="U27" s="332">
        <f>IF(COUNTIF(V27:X27,"-")=COUNTA(V27:X27),"-",SUM(V27:X27))</f>
        <v>38079655</v>
      </c>
      <c r="V27" s="332">
        <v>38079655</v>
      </c>
      <c r="W27" s="332" t="s">
        <v>21</v>
      </c>
      <c r="X27" s="332" t="s">
        <v>21</v>
      </c>
    </row>
    <row r="28" spans="1:24" ht="15.95" customHeight="1" x14ac:dyDescent="0.15">
      <c r="A28" s="162" t="s">
        <v>252</v>
      </c>
      <c r="B28" s="169"/>
      <c r="C28" s="191"/>
      <c r="D28" s="192" t="s">
        <v>52</v>
      </c>
      <c r="E28" s="192"/>
      <c r="F28" s="192"/>
      <c r="G28" s="208"/>
      <c r="H28" s="208"/>
      <c r="I28" s="208"/>
      <c r="J28" s="193"/>
      <c r="K28" s="194" t="s">
        <v>21</v>
      </c>
      <c r="L28" s="195"/>
      <c r="M28" s="194" t="s">
        <v>430</v>
      </c>
      <c r="N28" s="196"/>
      <c r="O28" s="194" t="s">
        <v>430</v>
      </c>
      <c r="P28" s="198"/>
      <c r="Q28" s="462" t="s">
        <v>21</v>
      </c>
      <c r="R28" s="463"/>
      <c r="S28" s="209"/>
      <c r="U28" s="332" t="str">
        <f>IF(COUNTIF(V28:X28,"-")=COUNTA(V28:X28),"-",SUM(V28:X28))</f>
        <v>-</v>
      </c>
      <c r="V28" s="332" t="s">
        <v>430</v>
      </c>
      <c r="W28" s="332" t="s">
        <v>430</v>
      </c>
      <c r="X28" s="332" t="s">
        <v>21</v>
      </c>
    </row>
    <row r="29" spans="1:24" ht="15.95" customHeight="1" thickBot="1" x14ac:dyDescent="0.2">
      <c r="A29" s="162" t="s">
        <v>253</v>
      </c>
      <c r="B29" s="169"/>
      <c r="C29" s="210"/>
      <c r="D29" s="211" t="s">
        <v>254</v>
      </c>
      <c r="E29" s="211"/>
      <c r="F29" s="212"/>
      <c r="G29" s="212"/>
      <c r="H29" s="213"/>
      <c r="I29" s="212"/>
      <c r="J29" s="214"/>
      <c r="K29" s="215">
        <v>25064</v>
      </c>
      <c r="L29" s="216"/>
      <c r="M29" s="215">
        <v>-236817</v>
      </c>
      <c r="N29" s="217"/>
      <c r="O29" s="215">
        <v>261881</v>
      </c>
      <c r="P29" s="330"/>
      <c r="Q29" s="218" t="s">
        <v>21</v>
      </c>
      <c r="R29" s="219"/>
      <c r="S29" s="209"/>
      <c r="U29" s="332">
        <f>IF(COUNTIF(V29:X29,"-")=COUNTA(V29:X29),"-",SUM(V29:X29))</f>
        <v>25063711</v>
      </c>
      <c r="V29" s="332">
        <f>IF(AND(V21="-",COUNTIF(V26:V27,"-")=COUNTA(V26:V27),V28="-"),"-",SUM(V21,V26:V27,V28))</f>
        <v>-236817125</v>
      </c>
      <c r="W29" s="332">
        <f>IF(AND(W20="-",W21="-",COUNTIF(W26:W27,"-")=COUNTA(W26:W27),W28="-"),"-",SUM(W20,W21,W26:W27,W28))</f>
        <v>261880836</v>
      </c>
      <c r="X29" s="332" t="s">
        <v>21</v>
      </c>
    </row>
    <row r="30" spans="1:24" ht="15.95" customHeight="1" thickBot="1" x14ac:dyDescent="0.2">
      <c r="A30" s="162" t="s">
        <v>255</v>
      </c>
      <c r="B30" s="169"/>
      <c r="C30" s="220" t="s">
        <v>256</v>
      </c>
      <c r="D30" s="221"/>
      <c r="E30" s="221"/>
      <c r="F30" s="221"/>
      <c r="G30" s="222"/>
      <c r="H30" s="222"/>
      <c r="I30" s="222"/>
      <c r="J30" s="223"/>
      <c r="K30" s="224">
        <v>26943816</v>
      </c>
      <c r="L30" s="225" t="s">
        <v>431</v>
      </c>
      <c r="M30" s="224">
        <v>29397653</v>
      </c>
      <c r="N30" s="226"/>
      <c r="O30" s="224">
        <v>-2453837</v>
      </c>
      <c r="P30" s="331" t="s">
        <v>431</v>
      </c>
      <c r="Q30" s="227" t="s">
        <v>21</v>
      </c>
      <c r="R30" s="228"/>
      <c r="S30" s="209"/>
      <c r="U30" s="332">
        <f>IF(COUNTIF(V30:X30,"-")=COUNTA(V30:X30),"-",SUM(V30:X30))</f>
        <v>26943815945</v>
      </c>
      <c r="V30" s="332">
        <v>29397652551</v>
      </c>
      <c r="W30" s="332">
        <v>-2453836606</v>
      </c>
      <c r="X30" s="332" t="s">
        <v>21</v>
      </c>
    </row>
    <row r="31" spans="1:24" ht="6.75" customHeight="1" x14ac:dyDescent="0.15">
      <c r="B31" s="169"/>
      <c r="C31" s="229"/>
      <c r="D31" s="230"/>
      <c r="E31" s="230"/>
      <c r="F31" s="230"/>
      <c r="G31" s="230"/>
      <c r="H31" s="230"/>
      <c r="I31" s="230"/>
      <c r="J31" s="230"/>
      <c r="K31" s="169"/>
      <c r="L31" s="169"/>
      <c r="M31" s="169"/>
      <c r="N31" s="169"/>
      <c r="O31" s="169"/>
      <c r="P31" s="169"/>
      <c r="Q31" s="169"/>
      <c r="R31" s="101"/>
      <c r="S31" s="209"/>
    </row>
    <row r="32" spans="1:24" ht="15.6" customHeight="1" x14ac:dyDescent="0.15">
      <c r="B32" s="169"/>
      <c r="C32" s="231"/>
      <c r="D32" s="232" t="s">
        <v>356</v>
      </c>
      <c r="F32" s="233"/>
      <c r="G32" s="234"/>
      <c r="H32" s="233"/>
      <c r="I32" s="233"/>
      <c r="J32" s="231"/>
      <c r="K32" s="169"/>
      <c r="L32" s="169"/>
      <c r="M32" s="169"/>
      <c r="N32" s="169"/>
      <c r="O32" s="169"/>
      <c r="P32" s="169"/>
      <c r="Q32" s="169"/>
      <c r="R32" s="101"/>
      <c r="S32" s="209"/>
    </row>
  </sheetData>
  <mergeCells count="28">
    <mergeCell ref="Q28:R28"/>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22:R22"/>
    <mergeCell ref="K23:L23"/>
    <mergeCell ref="Q23:R23"/>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topLeftCell="B1" zoomScale="85" zoomScaleNormal="85" workbookViewId="0"/>
  </sheetViews>
  <sheetFormatPr defaultRowHeight="13.5" x14ac:dyDescent="0.15"/>
  <cols>
    <col min="1" max="1" width="0" style="83" hidden="1" customWidth="1"/>
    <col min="2" max="2" width="0.75" style="85" customWidth="1"/>
    <col min="3" max="11" width="2.125" style="85" customWidth="1"/>
    <col min="12" max="12" width="13.25" style="85" customWidth="1"/>
    <col min="13" max="13" width="21.625" style="85" bestFit="1" customWidth="1"/>
    <col min="14" max="14" width="3" style="85" customWidth="1"/>
    <col min="15" max="15" width="0.75" style="130" customWidth="1"/>
    <col min="16" max="16" width="9" style="88"/>
    <col min="17" max="17" width="0" style="88" hidden="1" customWidth="1"/>
    <col min="18" max="16384" width="9" style="88"/>
  </cols>
  <sheetData>
    <row r="1" spans="1:17" x14ac:dyDescent="0.15">
      <c r="C1" s="85" t="s">
        <v>376</v>
      </c>
    </row>
    <row r="2" spans="1:17" x14ac:dyDescent="0.15">
      <c r="C2" s="85" t="s">
        <v>377</v>
      </c>
    </row>
    <row r="3" spans="1:17" x14ac:dyDescent="0.15">
      <c r="C3" s="85" t="s">
        <v>378</v>
      </c>
    </row>
    <row r="4" spans="1:17" x14ac:dyDescent="0.15">
      <c r="C4" s="85" t="s">
        <v>379</v>
      </c>
    </row>
    <row r="5" spans="1:17" x14ac:dyDescent="0.15">
      <c r="C5" s="85" t="s">
        <v>380</v>
      </c>
    </row>
    <row r="6" spans="1:17" x14ac:dyDescent="0.15">
      <c r="C6" s="85" t="s">
        <v>381</v>
      </c>
    </row>
    <row r="7" spans="1:17" x14ac:dyDescent="0.15">
      <c r="C7" s="85" t="s">
        <v>382</v>
      </c>
    </row>
    <row r="8" spans="1:17" s="130" customFormat="1" x14ac:dyDescent="0.15">
      <c r="A8" s="83"/>
      <c r="B8" s="235"/>
      <c r="C8" s="235"/>
      <c r="D8" s="129"/>
      <c r="E8" s="129"/>
      <c r="F8" s="129"/>
      <c r="G8" s="129"/>
      <c r="H8" s="129"/>
      <c r="I8" s="85"/>
      <c r="J8" s="85"/>
      <c r="K8" s="85"/>
      <c r="L8" s="85"/>
      <c r="M8" s="85"/>
      <c r="N8" s="85"/>
    </row>
    <row r="9" spans="1:17" s="130" customFormat="1" ht="24" x14ac:dyDescent="0.15">
      <c r="A9" s="83"/>
      <c r="B9" s="236"/>
      <c r="C9" s="475" t="s">
        <v>433</v>
      </c>
      <c r="D9" s="475"/>
      <c r="E9" s="475"/>
      <c r="F9" s="475"/>
      <c r="G9" s="475"/>
      <c r="H9" s="475"/>
      <c r="I9" s="475"/>
      <c r="J9" s="475"/>
      <c r="K9" s="475"/>
      <c r="L9" s="475"/>
      <c r="M9" s="475"/>
      <c r="N9" s="475"/>
    </row>
    <row r="10" spans="1:17" s="130" customFormat="1" ht="14.25" x14ac:dyDescent="0.15">
      <c r="A10" s="237"/>
      <c r="B10" s="238"/>
      <c r="C10" s="476" t="s">
        <v>610</v>
      </c>
      <c r="D10" s="476"/>
      <c r="E10" s="476"/>
      <c r="F10" s="476"/>
      <c r="G10" s="476"/>
      <c r="H10" s="476"/>
      <c r="I10" s="476"/>
      <c r="J10" s="476"/>
      <c r="K10" s="476"/>
      <c r="L10" s="476"/>
      <c r="M10" s="476"/>
      <c r="N10" s="476"/>
    </row>
    <row r="11" spans="1:17" s="130" customFormat="1" ht="14.25" x14ac:dyDescent="0.15">
      <c r="A11" s="237"/>
      <c r="B11" s="238"/>
      <c r="C11" s="476" t="s">
        <v>611</v>
      </c>
      <c r="D11" s="476"/>
      <c r="E11" s="476"/>
      <c r="F11" s="476"/>
      <c r="G11" s="476"/>
      <c r="H11" s="476"/>
      <c r="I11" s="476"/>
      <c r="J11" s="476"/>
      <c r="K11" s="476"/>
      <c r="L11" s="476"/>
      <c r="M11" s="476"/>
      <c r="N11" s="476"/>
    </row>
    <row r="12" spans="1:17" s="130" customFormat="1" ht="14.25" thickBot="1" x14ac:dyDescent="0.2">
      <c r="A12" s="237"/>
      <c r="B12" s="238"/>
      <c r="C12" s="239"/>
      <c r="D12" s="239"/>
      <c r="E12" s="239"/>
      <c r="F12" s="239"/>
      <c r="G12" s="239"/>
      <c r="H12" s="239"/>
      <c r="I12" s="239"/>
      <c r="J12" s="239"/>
      <c r="K12" s="239"/>
      <c r="L12" s="239"/>
      <c r="M12" s="239"/>
      <c r="N12" s="240" t="s">
        <v>425</v>
      </c>
    </row>
    <row r="13" spans="1:17" s="130" customFormat="1" x14ac:dyDescent="0.15">
      <c r="A13" s="237"/>
      <c r="B13" s="238"/>
      <c r="C13" s="477" t="s">
        <v>2</v>
      </c>
      <c r="D13" s="478"/>
      <c r="E13" s="478"/>
      <c r="F13" s="478"/>
      <c r="G13" s="478"/>
      <c r="H13" s="478"/>
      <c r="I13" s="478"/>
      <c r="J13" s="479"/>
      <c r="K13" s="479"/>
      <c r="L13" s="480"/>
      <c r="M13" s="484" t="s">
        <v>349</v>
      </c>
      <c r="N13" s="485"/>
    </row>
    <row r="14" spans="1:17" s="130" customFormat="1" ht="14.25" thickBot="1" x14ac:dyDescent="0.2">
      <c r="A14" s="237" t="s">
        <v>347</v>
      </c>
      <c r="B14" s="238"/>
      <c r="C14" s="481"/>
      <c r="D14" s="482"/>
      <c r="E14" s="482"/>
      <c r="F14" s="482"/>
      <c r="G14" s="482"/>
      <c r="H14" s="482"/>
      <c r="I14" s="482"/>
      <c r="J14" s="482"/>
      <c r="K14" s="482"/>
      <c r="L14" s="483"/>
      <c r="M14" s="486"/>
      <c r="N14" s="487"/>
    </row>
    <row r="15" spans="1:17" s="130" customFormat="1" x14ac:dyDescent="0.15">
      <c r="A15" s="241"/>
      <c r="B15" s="242"/>
      <c r="C15" s="243" t="s">
        <v>361</v>
      </c>
      <c r="D15" s="244"/>
      <c r="E15" s="244"/>
      <c r="F15" s="245"/>
      <c r="G15" s="245"/>
      <c r="H15" s="386"/>
      <c r="I15" s="245"/>
      <c r="J15" s="386"/>
      <c r="K15" s="386"/>
      <c r="L15" s="387"/>
      <c r="M15" s="246"/>
      <c r="N15" s="247"/>
      <c r="P15" s="333"/>
    </row>
    <row r="16" spans="1:17" s="130" customFormat="1" x14ac:dyDescent="0.15">
      <c r="A16" s="83" t="s">
        <v>260</v>
      </c>
      <c r="B16" s="85"/>
      <c r="C16" s="248"/>
      <c r="D16" s="249" t="s">
        <v>261</v>
      </c>
      <c r="E16" s="249"/>
      <c r="F16" s="250"/>
      <c r="G16" s="250"/>
      <c r="H16" s="239"/>
      <c r="I16" s="250"/>
      <c r="J16" s="239"/>
      <c r="K16" s="239"/>
      <c r="L16" s="251"/>
      <c r="M16" s="252">
        <v>1591372</v>
      </c>
      <c r="N16" s="253" t="s">
        <v>431</v>
      </c>
      <c r="P16" s="333"/>
      <c r="Q16" s="130">
        <f>IF(AND(Q17="-",Q22="-"),"-",SUM(Q17,Q22))</f>
        <v>1591371866</v>
      </c>
    </row>
    <row r="17" spans="1:17" s="130" customFormat="1" x14ac:dyDescent="0.15">
      <c r="A17" s="83" t="s">
        <v>262</v>
      </c>
      <c r="B17" s="85"/>
      <c r="C17" s="248"/>
      <c r="D17" s="249"/>
      <c r="E17" s="249" t="s">
        <v>263</v>
      </c>
      <c r="F17" s="250"/>
      <c r="G17" s="250"/>
      <c r="H17" s="250"/>
      <c r="I17" s="250"/>
      <c r="J17" s="239"/>
      <c r="K17" s="239"/>
      <c r="L17" s="251"/>
      <c r="M17" s="252">
        <v>1130134</v>
      </c>
      <c r="N17" s="253"/>
      <c r="P17" s="333"/>
      <c r="Q17" s="130">
        <f>IF(COUNTIF(Q18:Q21,"-")=COUNTA(Q18:Q21),"-",SUM(Q18:Q21))</f>
        <v>1130133809</v>
      </c>
    </row>
    <row r="18" spans="1:17" s="130" customFormat="1" x14ac:dyDescent="0.15">
      <c r="A18" s="83" t="s">
        <v>264</v>
      </c>
      <c r="B18" s="85"/>
      <c r="C18" s="248"/>
      <c r="D18" s="249"/>
      <c r="E18" s="249"/>
      <c r="F18" s="250" t="s">
        <v>265</v>
      </c>
      <c r="G18" s="250"/>
      <c r="H18" s="250"/>
      <c r="I18" s="250"/>
      <c r="J18" s="239"/>
      <c r="K18" s="239"/>
      <c r="L18" s="251"/>
      <c r="M18" s="252">
        <v>512912</v>
      </c>
      <c r="N18" s="253"/>
      <c r="P18" s="333"/>
      <c r="Q18" s="130">
        <v>512911503</v>
      </c>
    </row>
    <row r="19" spans="1:17" s="130" customFormat="1" x14ac:dyDescent="0.15">
      <c r="A19" s="83" t="s">
        <v>266</v>
      </c>
      <c r="B19" s="85"/>
      <c r="C19" s="248"/>
      <c r="D19" s="249"/>
      <c r="E19" s="249"/>
      <c r="F19" s="250" t="s">
        <v>267</v>
      </c>
      <c r="G19" s="250"/>
      <c r="H19" s="250"/>
      <c r="I19" s="250"/>
      <c r="J19" s="239"/>
      <c r="K19" s="239"/>
      <c r="L19" s="251"/>
      <c r="M19" s="252">
        <v>541024</v>
      </c>
      <c r="N19" s="253"/>
      <c r="P19" s="333"/>
      <c r="Q19" s="130">
        <v>541024271</v>
      </c>
    </row>
    <row r="20" spans="1:17" s="130" customFormat="1" x14ac:dyDescent="0.15">
      <c r="A20" s="83" t="s">
        <v>268</v>
      </c>
      <c r="B20" s="85"/>
      <c r="C20" s="254"/>
      <c r="D20" s="239"/>
      <c r="E20" s="239"/>
      <c r="F20" s="239" t="s">
        <v>269</v>
      </c>
      <c r="G20" s="239"/>
      <c r="H20" s="239"/>
      <c r="I20" s="239"/>
      <c r="J20" s="239"/>
      <c r="K20" s="239"/>
      <c r="L20" s="251"/>
      <c r="M20" s="252">
        <v>17629</v>
      </c>
      <c r="N20" s="253"/>
      <c r="P20" s="333"/>
      <c r="Q20" s="130">
        <v>17628856</v>
      </c>
    </row>
    <row r="21" spans="1:17" s="130" customFormat="1" x14ac:dyDescent="0.15">
      <c r="A21" s="83" t="s">
        <v>270</v>
      </c>
      <c r="B21" s="85"/>
      <c r="C21" s="255"/>
      <c r="D21" s="256"/>
      <c r="E21" s="239"/>
      <c r="F21" s="256" t="s">
        <v>271</v>
      </c>
      <c r="G21" s="256"/>
      <c r="H21" s="256"/>
      <c r="I21" s="256"/>
      <c r="J21" s="239"/>
      <c r="K21" s="239"/>
      <c r="L21" s="251"/>
      <c r="M21" s="252">
        <v>58569</v>
      </c>
      <c r="N21" s="253"/>
      <c r="P21" s="333"/>
      <c r="Q21" s="130">
        <v>58569179</v>
      </c>
    </row>
    <row r="22" spans="1:17" s="130" customFormat="1" x14ac:dyDescent="0.15">
      <c r="A22" s="83" t="s">
        <v>272</v>
      </c>
      <c r="B22" s="85"/>
      <c r="C22" s="254"/>
      <c r="D22" s="256"/>
      <c r="E22" s="239" t="s">
        <v>273</v>
      </c>
      <c r="F22" s="256"/>
      <c r="G22" s="256"/>
      <c r="H22" s="256"/>
      <c r="I22" s="256"/>
      <c r="J22" s="239"/>
      <c r="K22" s="239"/>
      <c r="L22" s="251"/>
      <c r="M22" s="252">
        <v>461238</v>
      </c>
      <c r="N22" s="253" t="s">
        <v>431</v>
      </c>
      <c r="P22" s="333"/>
      <c r="Q22" s="130">
        <f>IF(COUNTIF(Q23:Q26,"-")=COUNTA(Q23:Q26),"-",SUM(Q23:Q26))</f>
        <v>461238057</v>
      </c>
    </row>
    <row r="23" spans="1:17" s="130" customFormat="1" x14ac:dyDescent="0.15">
      <c r="A23" s="83" t="s">
        <v>274</v>
      </c>
      <c r="B23" s="85"/>
      <c r="C23" s="254"/>
      <c r="D23" s="256"/>
      <c r="E23" s="256"/>
      <c r="F23" s="239" t="s">
        <v>275</v>
      </c>
      <c r="G23" s="256"/>
      <c r="H23" s="256"/>
      <c r="I23" s="256"/>
      <c r="J23" s="239"/>
      <c r="K23" s="239"/>
      <c r="L23" s="251"/>
      <c r="M23" s="252">
        <v>331825</v>
      </c>
      <c r="N23" s="253"/>
      <c r="P23" s="333"/>
      <c r="Q23" s="130">
        <v>331824927</v>
      </c>
    </row>
    <row r="24" spans="1:17" s="130" customFormat="1" x14ac:dyDescent="0.15">
      <c r="A24" s="83" t="s">
        <v>276</v>
      </c>
      <c r="B24" s="85"/>
      <c r="C24" s="254"/>
      <c r="D24" s="256"/>
      <c r="E24" s="256"/>
      <c r="F24" s="239" t="s">
        <v>277</v>
      </c>
      <c r="G24" s="256"/>
      <c r="H24" s="256"/>
      <c r="I24" s="256"/>
      <c r="J24" s="239"/>
      <c r="K24" s="239"/>
      <c r="L24" s="251"/>
      <c r="M24" s="252">
        <v>104636</v>
      </c>
      <c r="N24" s="253"/>
      <c r="P24" s="333"/>
      <c r="Q24" s="130">
        <v>104635680</v>
      </c>
    </row>
    <row r="25" spans="1:17" s="130" customFormat="1" x14ac:dyDescent="0.15">
      <c r="A25" s="83" t="s">
        <v>278</v>
      </c>
      <c r="B25" s="85"/>
      <c r="C25" s="254"/>
      <c r="D25" s="239"/>
      <c r="E25" s="256"/>
      <c r="F25" s="239" t="s">
        <v>279</v>
      </c>
      <c r="G25" s="256"/>
      <c r="H25" s="256"/>
      <c r="I25" s="256"/>
      <c r="J25" s="239"/>
      <c r="K25" s="239"/>
      <c r="L25" s="251"/>
      <c r="M25" s="252">
        <v>19512</v>
      </c>
      <c r="N25" s="257"/>
      <c r="P25" s="333"/>
      <c r="Q25" s="130">
        <v>19511950</v>
      </c>
    </row>
    <row r="26" spans="1:17" s="130" customFormat="1" x14ac:dyDescent="0.15">
      <c r="A26" s="83" t="s">
        <v>280</v>
      </c>
      <c r="B26" s="85"/>
      <c r="C26" s="254"/>
      <c r="D26" s="239"/>
      <c r="E26" s="258"/>
      <c r="F26" s="256" t="s">
        <v>271</v>
      </c>
      <c r="G26" s="239"/>
      <c r="H26" s="256"/>
      <c r="I26" s="256"/>
      <c r="J26" s="239"/>
      <c r="K26" s="239"/>
      <c r="L26" s="251"/>
      <c r="M26" s="252">
        <v>5266</v>
      </c>
      <c r="N26" s="253"/>
      <c r="P26" s="333"/>
      <c r="Q26" s="130">
        <v>5265500</v>
      </c>
    </row>
    <row r="27" spans="1:17" s="130" customFormat="1" x14ac:dyDescent="0.15">
      <c r="A27" s="83" t="s">
        <v>281</v>
      </c>
      <c r="B27" s="85"/>
      <c r="C27" s="254"/>
      <c r="D27" s="239" t="s">
        <v>282</v>
      </c>
      <c r="E27" s="258"/>
      <c r="F27" s="256"/>
      <c r="G27" s="256"/>
      <c r="H27" s="256"/>
      <c r="I27" s="256"/>
      <c r="J27" s="239"/>
      <c r="K27" s="239"/>
      <c r="L27" s="251"/>
      <c r="M27" s="252">
        <v>2451251</v>
      </c>
      <c r="N27" s="253"/>
      <c r="P27" s="333"/>
      <c r="Q27" s="130">
        <f>IF(COUNTIF(Q28:Q31,"-")=COUNTA(Q28:Q31),"-",SUM(Q28:Q31))</f>
        <v>2451251390</v>
      </c>
    </row>
    <row r="28" spans="1:17" s="130" customFormat="1" x14ac:dyDescent="0.15">
      <c r="A28" s="83" t="s">
        <v>283</v>
      </c>
      <c r="B28" s="85"/>
      <c r="C28" s="254"/>
      <c r="D28" s="239"/>
      <c r="E28" s="258" t="s">
        <v>284</v>
      </c>
      <c r="F28" s="256"/>
      <c r="G28" s="256"/>
      <c r="H28" s="256"/>
      <c r="I28" s="256"/>
      <c r="J28" s="239"/>
      <c r="K28" s="239"/>
      <c r="L28" s="251"/>
      <c r="M28" s="252">
        <v>1935577</v>
      </c>
      <c r="N28" s="253"/>
      <c r="P28" s="333"/>
      <c r="Q28" s="130">
        <v>1935576995</v>
      </c>
    </row>
    <row r="29" spans="1:17" s="130" customFormat="1" x14ac:dyDescent="0.15">
      <c r="A29" s="83" t="s">
        <v>285</v>
      </c>
      <c r="B29" s="85"/>
      <c r="C29" s="254"/>
      <c r="D29" s="239"/>
      <c r="E29" s="258" t="s">
        <v>286</v>
      </c>
      <c r="F29" s="256"/>
      <c r="G29" s="256"/>
      <c r="H29" s="256"/>
      <c r="I29" s="256"/>
      <c r="J29" s="239"/>
      <c r="K29" s="239"/>
      <c r="L29" s="251"/>
      <c r="M29" s="252">
        <v>258136</v>
      </c>
      <c r="N29" s="253"/>
      <c r="P29" s="333"/>
      <c r="Q29" s="130">
        <v>258136318</v>
      </c>
    </row>
    <row r="30" spans="1:17" s="130" customFormat="1" x14ac:dyDescent="0.15">
      <c r="A30" s="83" t="s">
        <v>287</v>
      </c>
      <c r="B30" s="85"/>
      <c r="C30" s="254"/>
      <c r="D30" s="239"/>
      <c r="E30" s="258" t="s">
        <v>288</v>
      </c>
      <c r="F30" s="256"/>
      <c r="G30" s="256"/>
      <c r="H30" s="256"/>
      <c r="I30" s="256"/>
      <c r="J30" s="239"/>
      <c r="K30" s="239"/>
      <c r="L30" s="251"/>
      <c r="M30" s="252">
        <v>70374</v>
      </c>
      <c r="N30" s="253"/>
      <c r="P30" s="333"/>
      <c r="Q30" s="130">
        <v>70373656</v>
      </c>
    </row>
    <row r="31" spans="1:17" s="130" customFormat="1" x14ac:dyDescent="0.15">
      <c r="A31" s="83" t="s">
        <v>289</v>
      </c>
      <c r="B31" s="85"/>
      <c r="C31" s="254"/>
      <c r="D31" s="239"/>
      <c r="E31" s="258" t="s">
        <v>290</v>
      </c>
      <c r="F31" s="256"/>
      <c r="G31" s="256"/>
      <c r="H31" s="256"/>
      <c r="I31" s="258"/>
      <c r="J31" s="239"/>
      <c r="K31" s="239"/>
      <c r="L31" s="251"/>
      <c r="M31" s="252">
        <v>187164</v>
      </c>
      <c r="N31" s="253"/>
      <c r="P31" s="333"/>
      <c r="Q31" s="130">
        <v>187164421</v>
      </c>
    </row>
    <row r="32" spans="1:17" s="130" customFormat="1" x14ac:dyDescent="0.15">
      <c r="A32" s="83" t="s">
        <v>291</v>
      </c>
      <c r="B32" s="85"/>
      <c r="C32" s="254"/>
      <c r="D32" s="239" t="s">
        <v>292</v>
      </c>
      <c r="E32" s="258"/>
      <c r="F32" s="256"/>
      <c r="G32" s="256"/>
      <c r="H32" s="256"/>
      <c r="I32" s="258"/>
      <c r="J32" s="239"/>
      <c r="K32" s="239"/>
      <c r="L32" s="251"/>
      <c r="M32" s="252" t="s">
        <v>21</v>
      </c>
      <c r="N32" s="253"/>
      <c r="P32" s="333"/>
      <c r="Q32" s="130" t="str">
        <f>IF(COUNTIF(Q33:Q34,"-")=COUNTA(Q33:Q34),"-",SUM(Q33:Q34))</f>
        <v>-</v>
      </c>
    </row>
    <row r="33" spans="1:17" s="130" customFormat="1" x14ac:dyDescent="0.15">
      <c r="A33" s="83" t="s">
        <v>293</v>
      </c>
      <c r="B33" s="85"/>
      <c r="C33" s="254"/>
      <c r="D33" s="239"/>
      <c r="E33" s="258" t="s">
        <v>294</v>
      </c>
      <c r="F33" s="256"/>
      <c r="G33" s="256"/>
      <c r="H33" s="256"/>
      <c r="I33" s="256"/>
      <c r="J33" s="239"/>
      <c r="K33" s="239"/>
      <c r="L33" s="251"/>
      <c r="M33" s="252" t="s">
        <v>612</v>
      </c>
      <c r="N33" s="253"/>
      <c r="P33" s="333"/>
      <c r="Q33" s="130" t="s">
        <v>21</v>
      </c>
    </row>
    <row r="34" spans="1:17" s="130" customFormat="1" x14ac:dyDescent="0.15">
      <c r="A34" s="83" t="s">
        <v>295</v>
      </c>
      <c r="B34" s="85"/>
      <c r="C34" s="254"/>
      <c r="D34" s="239"/>
      <c r="E34" s="258" t="s">
        <v>271</v>
      </c>
      <c r="F34" s="256"/>
      <c r="G34" s="256"/>
      <c r="H34" s="256"/>
      <c r="I34" s="256"/>
      <c r="J34" s="239"/>
      <c r="K34" s="239"/>
      <c r="L34" s="251"/>
      <c r="M34" s="252" t="s">
        <v>612</v>
      </c>
      <c r="N34" s="253"/>
      <c r="P34" s="333"/>
      <c r="Q34" s="130" t="s">
        <v>21</v>
      </c>
    </row>
    <row r="35" spans="1:17" s="130" customFormat="1" x14ac:dyDescent="0.15">
      <c r="A35" s="83" t="s">
        <v>296</v>
      </c>
      <c r="B35" s="85"/>
      <c r="C35" s="254"/>
      <c r="D35" s="239" t="s">
        <v>297</v>
      </c>
      <c r="E35" s="258"/>
      <c r="F35" s="256"/>
      <c r="G35" s="256"/>
      <c r="H35" s="256"/>
      <c r="I35" s="256"/>
      <c r="J35" s="239"/>
      <c r="K35" s="239"/>
      <c r="L35" s="251"/>
      <c r="M35" s="252" t="s">
        <v>612</v>
      </c>
      <c r="N35" s="253"/>
      <c r="P35" s="333"/>
      <c r="Q35" s="130" t="s">
        <v>21</v>
      </c>
    </row>
    <row r="36" spans="1:17" s="130" customFormat="1" x14ac:dyDescent="0.15">
      <c r="A36" s="83" t="s">
        <v>258</v>
      </c>
      <c r="B36" s="85"/>
      <c r="C36" s="259" t="s">
        <v>259</v>
      </c>
      <c r="D36" s="260"/>
      <c r="E36" s="261"/>
      <c r="F36" s="262"/>
      <c r="G36" s="262"/>
      <c r="H36" s="262"/>
      <c r="I36" s="262"/>
      <c r="J36" s="260"/>
      <c r="K36" s="260"/>
      <c r="L36" s="263"/>
      <c r="M36" s="264">
        <v>859880</v>
      </c>
      <c r="N36" s="265" t="s">
        <v>431</v>
      </c>
      <c r="P36" s="333"/>
      <c r="Q36" s="130">
        <f>IF(COUNTIF(Q16:Q35,"-")=COUNTA(Q16:Q35),"-",SUM(Q27,Q35)-SUM(Q16,Q32))</f>
        <v>859879524</v>
      </c>
    </row>
    <row r="37" spans="1:17" s="130" customFormat="1" x14ac:dyDescent="0.15">
      <c r="A37" s="83"/>
      <c r="B37" s="85"/>
      <c r="C37" s="254" t="s">
        <v>362</v>
      </c>
      <c r="D37" s="239"/>
      <c r="E37" s="258"/>
      <c r="F37" s="256"/>
      <c r="G37" s="256"/>
      <c r="H37" s="256"/>
      <c r="I37" s="258"/>
      <c r="J37" s="239"/>
      <c r="K37" s="239"/>
      <c r="L37" s="251"/>
      <c r="M37" s="266"/>
      <c r="N37" s="267"/>
      <c r="P37" s="333"/>
    </row>
    <row r="38" spans="1:17" s="130" customFormat="1" x14ac:dyDescent="0.15">
      <c r="A38" s="83" t="s">
        <v>300</v>
      </c>
      <c r="B38" s="85"/>
      <c r="C38" s="254"/>
      <c r="D38" s="239" t="s">
        <v>301</v>
      </c>
      <c r="E38" s="258"/>
      <c r="F38" s="256"/>
      <c r="G38" s="256"/>
      <c r="H38" s="256"/>
      <c r="I38" s="256"/>
      <c r="J38" s="239"/>
      <c r="K38" s="239"/>
      <c r="L38" s="251"/>
      <c r="M38" s="252">
        <v>714466</v>
      </c>
      <c r="N38" s="253"/>
      <c r="P38" s="333"/>
      <c r="Q38" s="130">
        <f>IF(COUNTIF(Q39:Q43,"-")=COUNTA(Q39:Q43),"-",SUM(Q39:Q43))</f>
        <v>714465598</v>
      </c>
    </row>
    <row r="39" spans="1:17" s="130" customFormat="1" x14ac:dyDescent="0.15">
      <c r="A39" s="83" t="s">
        <v>302</v>
      </c>
      <c r="B39" s="85"/>
      <c r="C39" s="254"/>
      <c r="D39" s="239"/>
      <c r="E39" s="258" t="s">
        <v>303</v>
      </c>
      <c r="F39" s="256"/>
      <c r="G39" s="256"/>
      <c r="H39" s="256"/>
      <c r="I39" s="256"/>
      <c r="J39" s="239"/>
      <c r="K39" s="239"/>
      <c r="L39" s="251"/>
      <c r="M39" s="252">
        <v>461594</v>
      </c>
      <c r="N39" s="253"/>
      <c r="P39" s="333"/>
      <c r="Q39" s="130">
        <v>461593656</v>
      </c>
    </row>
    <row r="40" spans="1:17" s="130" customFormat="1" x14ac:dyDescent="0.15">
      <c r="A40" s="83" t="s">
        <v>304</v>
      </c>
      <c r="B40" s="85"/>
      <c r="C40" s="254"/>
      <c r="D40" s="239"/>
      <c r="E40" s="258" t="s">
        <v>305</v>
      </c>
      <c r="F40" s="256"/>
      <c r="G40" s="256"/>
      <c r="H40" s="256"/>
      <c r="I40" s="256"/>
      <c r="J40" s="239"/>
      <c r="K40" s="239"/>
      <c r="L40" s="251"/>
      <c r="M40" s="252">
        <v>252872</v>
      </c>
      <c r="N40" s="253"/>
      <c r="P40" s="333"/>
      <c r="Q40" s="130">
        <v>252871942</v>
      </c>
    </row>
    <row r="41" spans="1:17" s="130" customFormat="1" x14ac:dyDescent="0.15">
      <c r="A41" s="83" t="s">
        <v>306</v>
      </c>
      <c r="B41" s="85"/>
      <c r="C41" s="254"/>
      <c r="D41" s="239"/>
      <c r="E41" s="258" t="s">
        <v>307</v>
      </c>
      <c r="F41" s="256"/>
      <c r="G41" s="256"/>
      <c r="H41" s="256"/>
      <c r="I41" s="256"/>
      <c r="J41" s="239"/>
      <c r="K41" s="239"/>
      <c r="L41" s="251"/>
      <c r="M41" s="252" t="s">
        <v>612</v>
      </c>
      <c r="N41" s="253"/>
      <c r="P41" s="333"/>
      <c r="Q41" s="130" t="s">
        <v>21</v>
      </c>
    </row>
    <row r="42" spans="1:17" s="130" customFormat="1" x14ac:dyDescent="0.15">
      <c r="A42" s="83" t="s">
        <v>308</v>
      </c>
      <c r="B42" s="85"/>
      <c r="C42" s="254"/>
      <c r="D42" s="239"/>
      <c r="E42" s="258" t="s">
        <v>309</v>
      </c>
      <c r="F42" s="256"/>
      <c r="G42" s="256"/>
      <c r="H42" s="256"/>
      <c r="I42" s="256"/>
      <c r="J42" s="239"/>
      <c r="K42" s="239"/>
      <c r="L42" s="251"/>
      <c r="M42" s="252" t="s">
        <v>612</v>
      </c>
      <c r="N42" s="253"/>
      <c r="P42" s="333"/>
      <c r="Q42" s="130" t="s">
        <v>21</v>
      </c>
    </row>
    <row r="43" spans="1:17" s="130" customFormat="1" x14ac:dyDescent="0.15">
      <c r="A43" s="83" t="s">
        <v>310</v>
      </c>
      <c r="B43" s="85"/>
      <c r="C43" s="254"/>
      <c r="D43" s="239"/>
      <c r="E43" s="258" t="s">
        <v>271</v>
      </c>
      <c r="F43" s="256"/>
      <c r="G43" s="256"/>
      <c r="H43" s="256"/>
      <c r="I43" s="256"/>
      <c r="J43" s="239"/>
      <c r="K43" s="239"/>
      <c r="L43" s="251"/>
      <c r="M43" s="252" t="s">
        <v>612</v>
      </c>
      <c r="N43" s="253"/>
      <c r="P43" s="333"/>
      <c r="Q43" s="130" t="s">
        <v>21</v>
      </c>
    </row>
    <row r="44" spans="1:17" s="130" customFormat="1" x14ac:dyDescent="0.15">
      <c r="A44" s="83" t="s">
        <v>311</v>
      </c>
      <c r="B44" s="85"/>
      <c r="C44" s="254"/>
      <c r="D44" s="239" t="s">
        <v>312</v>
      </c>
      <c r="E44" s="258"/>
      <c r="F44" s="256"/>
      <c r="G44" s="256"/>
      <c r="H44" s="256"/>
      <c r="I44" s="258"/>
      <c r="J44" s="239"/>
      <c r="K44" s="239"/>
      <c r="L44" s="251"/>
      <c r="M44" s="252">
        <v>110425</v>
      </c>
      <c r="N44" s="253"/>
      <c r="P44" s="333"/>
      <c r="Q44" s="130">
        <f>IF(COUNTIF(Q45:Q49,"-")=COUNTA(Q45:Q49),"-",SUM(Q45:Q49))</f>
        <v>110424607</v>
      </c>
    </row>
    <row r="45" spans="1:17" s="130" customFormat="1" x14ac:dyDescent="0.15">
      <c r="A45" s="83" t="s">
        <v>313</v>
      </c>
      <c r="B45" s="85"/>
      <c r="C45" s="254"/>
      <c r="D45" s="239"/>
      <c r="E45" s="258" t="s">
        <v>286</v>
      </c>
      <c r="F45" s="256"/>
      <c r="G45" s="256"/>
      <c r="H45" s="256"/>
      <c r="I45" s="258"/>
      <c r="J45" s="239"/>
      <c r="K45" s="239"/>
      <c r="L45" s="251"/>
      <c r="M45" s="252" t="s">
        <v>612</v>
      </c>
      <c r="N45" s="253"/>
      <c r="P45" s="333"/>
      <c r="Q45" s="130" t="s">
        <v>21</v>
      </c>
    </row>
    <row r="46" spans="1:17" s="130" customFormat="1" x14ac:dyDescent="0.15">
      <c r="A46" s="83" t="s">
        <v>314</v>
      </c>
      <c r="B46" s="85"/>
      <c r="C46" s="254"/>
      <c r="D46" s="239"/>
      <c r="E46" s="258" t="s">
        <v>315</v>
      </c>
      <c r="F46" s="256"/>
      <c r="G46" s="256"/>
      <c r="H46" s="256"/>
      <c r="I46" s="258"/>
      <c r="J46" s="239"/>
      <c r="K46" s="239"/>
      <c r="L46" s="251"/>
      <c r="M46" s="252">
        <v>109909</v>
      </c>
      <c r="N46" s="253"/>
      <c r="P46" s="333"/>
      <c r="Q46" s="130">
        <v>109908532</v>
      </c>
    </row>
    <row r="47" spans="1:17" s="130" customFormat="1" x14ac:dyDescent="0.15">
      <c r="A47" s="83" t="s">
        <v>316</v>
      </c>
      <c r="B47" s="85"/>
      <c r="C47" s="254"/>
      <c r="D47" s="239"/>
      <c r="E47" s="258" t="s">
        <v>317</v>
      </c>
      <c r="F47" s="256"/>
      <c r="G47" s="239"/>
      <c r="H47" s="256"/>
      <c r="I47" s="256"/>
      <c r="J47" s="239"/>
      <c r="K47" s="239"/>
      <c r="L47" s="251"/>
      <c r="M47" s="252" t="s">
        <v>612</v>
      </c>
      <c r="N47" s="253"/>
      <c r="P47" s="333"/>
      <c r="Q47" s="130" t="s">
        <v>21</v>
      </c>
    </row>
    <row r="48" spans="1:17" s="130" customFormat="1" x14ac:dyDescent="0.15">
      <c r="A48" s="83" t="s">
        <v>318</v>
      </c>
      <c r="B48" s="85"/>
      <c r="C48" s="254"/>
      <c r="D48" s="239"/>
      <c r="E48" s="258" t="s">
        <v>319</v>
      </c>
      <c r="F48" s="256"/>
      <c r="G48" s="239"/>
      <c r="H48" s="256"/>
      <c r="I48" s="256"/>
      <c r="J48" s="239"/>
      <c r="K48" s="239"/>
      <c r="L48" s="251"/>
      <c r="M48" s="252">
        <v>516</v>
      </c>
      <c r="N48" s="253"/>
      <c r="P48" s="333"/>
      <c r="Q48" s="130">
        <v>516075</v>
      </c>
    </row>
    <row r="49" spans="1:17" s="130" customFormat="1" x14ac:dyDescent="0.15">
      <c r="A49" s="83" t="s">
        <v>320</v>
      </c>
      <c r="B49" s="85"/>
      <c r="C49" s="254"/>
      <c r="D49" s="239"/>
      <c r="E49" s="258" t="s">
        <v>290</v>
      </c>
      <c r="F49" s="256"/>
      <c r="G49" s="256"/>
      <c r="H49" s="256"/>
      <c r="I49" s="256"/>
      <c r="J49" s="239"/>
      <c r="K49" s="239"/>
      <c r="L49" s="251"/>
      <c r="M49" s="252" t="s">
        <v>612</v>
      </c>
      <c r="N49" s="253"/>
      <c r="P49" s="333"/>
      <c r="Q49" s="130" t="s">
        <v>21</v>
      </c>
    </row>
    <row r="50" spans="1:17" s="130" customFormat="1" x14ac:dyDescent="0.15">
      <c r="A50" s="83" t="s">
        <v>298</v>
      </c>
      <c r="B50" s="85"/>
      <c r="C50" s="259" t="s">
        <v>299</v>
      </c>
      <c r="D50" s="260"/>
      <c r="E50" s="261"/>
      <c r="F50" s="262"/>
      <c r="G50" s="262"/>
      <c r="H50" s="262"/>
      <c r="I50" s="262"/>
      <c r="J50" s="260"/>
      <c r="K50" s="260"/>
      <c r="L50" s="263"/>
      <c r="M50" s="264">
        <v>-604041</v>
      </c>
      <c r="N50" s="265"/>
      <c r="P50" s="333"/>
      <c r="Q50" s="130">
        <f>IF(AND(Q38="-",Q44="-"),"-",SUM(Q44)-SUM(Q38))</f>
        <v>-604040991</v>
      </c>
    </row>
    <row r="51" spans="1:17" s="130" customFormat="1" x14ac:dyDescent="0.15">
      <c r="A51" s="83"/>
      <c r="B51" s="85"/>
      <c r="C51" s="254" t="s">
        <v>363</v>
      </c>
      <c r="D51" s="239"/>
      <c r="E51" s="258"/>
      <c r="F51" s="256"/>
      <c r="G51" s="256"/>
      <c r="H51" s="256"/>
      <c r="I51" s="256"/>
      <c r="J51" s="239"/>
      <c r="K51" s="239"/>
      <c r="L51" s="251"/>
      <c r="M51" s="266"/>
      <c r="N51" s="267"/>
      <c r="P51" s="333"/>
    </row>
    <row r="52" spans="1:17" s="130" customFormat="1" x14ac:dyDescent="0.15">
      <c r="A52" s="83" t="s">
        <v>323</v>
      </c>
      <c r="B52" s="85"/>
      <c r="C52" s="254"/>
      <c r="D52" s="239" t="s">
        <v>324</v>
      </c>
      <c r="E52" s="258"/>
      <c r="F52" s="256"/>
      <c r="G52" s="256"/>
      <c r="H52" s="256"/>
      <c r="I52" s="256"/>
      <c r="J52" s="239"/>
      <c r="K52" s="239"/>
      <c r="L52" s="251"/>
      <c r="M52" s="252">
        <v>228998</v>
      </c>
      <c r="N52" s="253"/>
      <c r="P52" s="333"/>
      <c r="Q52" s="130">
        <f>IF(COUNTIF(Q53:Q54,"-")=COUNTA(Q53:Q54),"-",SUM(Q53:Q54))</f>
        <v>228997903</v>
      </c>
    </row>
    <row r="53" spans="1:17" s="130" customFormat="1" x14ac:dyDescent="0.15">
      <c r="A53" s="83" t="s">
        <v>325</v>
      </c>
      <c r="B53" s="85"/>
      <c r="C53" s="254"/>
      <c r="D53" s="239"/>
      <c r="E53" s="258" t="s">
        <v>364</v>
      </c>
      <c r="F53" s="256"/>
      <c r="G53" s="256"/>
      <c r="H53" s="256"/>
      <c r="I53" s="256"/>
      <c r="J53" s="239"/>
      <c r="K53" s="239"/>
      <c r="L53" s="251"/>
      <c r="M53" s="252">
        <v>228998</v>
      </c>
      <c r="N53" s="253"/>
      <c r="P53" s="333"/>
      <c r="Q53" s="130">
        <v>228997903</v>
      </c>
    </row>
    <row r="54" spans="1:17" s="130" customFormat="1" x14ac:dyDescent="0.15">
      <c r="A54" s="83" t="s">
        <v>327</v>
      </c>
      <c r="B54" s="85"/>
      <c r="C54" s="254"/>
      <c r="D54" s="239"/>
      <c r="E54" s="258" t="s">
        <v>271</v>
      </c>
      <c r="F54" s="256"/>
      <c r="G54" s="256"/>
      <c r="H54" s="256"/>
      <c r="I54" s="256"/>
      <c r="J54" s="239"/>
      <c r="K54" s="239"/>
      <c r="L54" s="251"/>
      <c r="M54" s="252" t="s">
        <v>612</v>
      </c>
      <c r="N54" s="253"/>
      <c r="P54" s="333"/>
      <c r="Q54" s="130" t="s">
        <v>21</v>
      </c>
    </row>
    <row r="55" spans="1:17" s="130" customFormat="1" x14ac:dyDescent="0.15">
      <c r="A55" s="83" t="s">
        <v>328</v>
      </c>
      <c r="B55" s="85"/>
      <c r="C55" s="254"/>
      <c r="D55" s="239" t="s">
        <v>329</v>
      </c>
      <c r="E55" s="258"/>
      <c r="F55" s="256"/>
      <c r="G55" s="256"/>
      <c r="H55" s="256"/>
      <c r="I55" s="256"/>
      <c r="J55" s="239"/>
      <c r="K55" s="239"/>
      <c r="L55" s="251"/>
      <c r="M55" s="252">
        <v>176514</v>
      </c>
      <c r="N55" s="253"/>
      <c r="P55" s="333"/>
      <c r="Q55" s="130">
        <f>IF(COUNTIF(Q56:Q57,"-")=COUNTA(Q56:Q57),"-",SUM(Q56:Q57))</f>
        <v>176514000</v>
      </c>
    </row>
    <row r="56" spans="1:17" s="130" customFormat="1" x14ac:dyDescent="0.15">
      <c r="A56" s="83" t="s">
        <v>330</v>
      </c>
      <c r="B56" s="85"/>
      <c r="C56" s="254"/>
      <c r="D56" s="239"/>
      <c r="E56" s="258" t="s">
        <v>365</v>
      </c>
      <c r="F56" s="256"/>
      <c r="G56" s="256"/>
      <c r="H56" s="256"/>
      <c r="I56" s="250"/>
      <c r="J56" s="239"/>
      <c r="K56" s="239"/>
      <c r="L56" s="251"/>
      <c r="M56" s="252">
        <v>176514</v>
      </c>
      <c r="N56" s="253"/>
      <c r="P56" s="333"/>
      <c r="Q56" s="130">
        <v>176514000</v>
      </c>
    </row>
    <row r="57" spans="1:17" s="130" customFormat="1" x14ac:dyDescent="0.15">
      <c r="A57" s="83" t="s">
        <v>332</v>
      </c>
      <c r="B57" s="85"/>
      <c r="C57" s="254"/>
      <c r="D57" s="239"/>
      <c r="E57" s="258" t="s">
        <v>290</v>
      </c>
      <c r="F57" s="256"/>
      <c r="G57" s="256"/>
      <c r="H57" s="256"/>
      <c r="I57" s="385"/>
      <c r="J57" s="239"/>
      <c r="K57" s="239"/>
      <c r="L57" s="251"/>
      <c r="M57" s="252" t="s">
        <v>612</v>
      </c>
      <c r="N57" s="253"/>
      <c r="P57" s="333"/>
      <c r="Q57" s="130" t="s">
        <v>21</v>
      </c>
    </row>
    <row r="58" spans="1:17" s="130" customFormat="1" x14ac:dyDescent="0.15">
      <c r="A58" s="83" t="s">
        <v>321</v>
      </c>
      <c r="B58" s="85"/>
      <c r="C58" s="259" t="s">
        <v>322</v>
      </c>
      <c r="D58" s="260"/>
      <c r="E58" s="261"/>
      <c r="F58" s="262"/>
      <c r="G58" s="262"/>
      <c r="H58" s="262"/>
      <c r="I58" s="384"/>
      <c r="J58" s="260"/>
      <c r="K58" s="260"/>
      <c r="L58" s="263"/>
      <c r="M58" s="264">
        <v>-52484</v>
      </c>
      <c r="N58" s="265"/>
      <c r="P58" s="333"/>
      <c r="Q58" s="130">
        <f>IF(AND(Q52="-",Q55="-"),"-",SUM(Q55)-SUM(Q52))</f>
        <v>-52483903</v>
      </c>
    </row>
    <row r="59" spans="1:17" s="130" customFormat="1" x14ac:dyDescent="0.15">
      <c r="A59" s="83" t="s">
        <v>333</v>
      </c>
      <c r="B59" s="85"/>
      <c r="C59" s="488" t="s">
        <v>334</v>
      </c>
      <c r="D59" s="489"/>
      <c r="E59" s="489"/>
      <c r="F59" s="489"/>
      <c r="G59" s="489"/>
      <c r="H59" s="489"/>
      <c r="I59" s="489"/>
      <c r="J59" s="489"/>
      <c r="K59" s="489"/>
      <c r="L59" s="490"/>
      <c r="M59" s="264">
        <v>203355</v>
      </c>
      <c r="N59" s="265"/>
      <c r="P59" s="333"/>
      <c r="Q59" s="130">
        <f>IF(AND(Q36="-",Q50="-",Q58="-"),"-",SUM(Q36,Q50,Q58))</f>
        <v>203354630</v>
      </c>
    </row>
    <row r="60" spans="1:17" s="130" customFormat="1" ht="14.25" thickBot="1" x14ac:dyDescent="0.2">
      <c r="A60" s="83" t="s">
        <v>335</v>
      </c>
      <c r="B60" s="85"/>
      <c r="C60" s="466" t="s">
        <v>336</v>
      </c>
      <c r="D60" s="467"/>
      <c r="E60" s="467"/>
      <c r="F60" s="467"/>
      <c r="G60" s="467"/>
      <c r="H60" s="467"/>
      <c r="I60" s="467"/>
      <c r="J60" s="467"/>
      <c r="K60" s="467"/>
      <c r="L60" s="468"/>
      <c r="M60" s="264">
        <v>157178</v>
      </c>
      <c r="N60" s="265"/>
      <c r="P60" s="333"/>
      <c r="Q60" s="130">
        <v>157178113</v>
      </c>
    </row>
    <row r="61" spans="1:17" s="130" customFormat="1" ht="14.25" hidden="1" thickBot="1" x14ac:dyDescent="0.2">
      <c r="A61" s="83">
        <v>4435000</v>
      </c>
      <c r="B61" s="85"/>
      <c r="C61" s="469" t="s">
        <v>251</v>
      </c>
      <c r="D61" s="470"/>
      <c r="E61" s="470"/>
      <c r="F61" s="470"/>
      <c r="G61" s="470"/>
      <c r="H61" s="470"/>
      <c r="I61" s="470"/>
      <c r="J61" s="470"/>
      <c r="K61" s="470"/>
      <c r="L61" s="471"/>
      <c r="M61" s="268" t="s">
        <v>612</v>
      </c>
      <c r="N61" s="265"/>
      <c r="P61" s="333"/>
      <c r="Q61" s="130" t="s">
        <v>612</v>
      </c>
    </row>
    <row r="62" spans="1:17" s="130" customFormat="1" ht="14.25" thickBot="1" x14ac:dyDescent="0.2">
      <c r="A62" s="83" t="s">
        <v>337</v>
      </c>
      <c r="B62" s="85"/>
      <c r="C62" s="472" t="s">
        <v>338</v>
      </c>
      <c r="D62" s="473"/>
      <c r="E62" s="473"/>
      <c r="F62" s="473"/>
      <c r="G62" s="473"/>
      <c r="H62" s="473"/>
      <c r="I62" s="473"/>
      <c r="J62" s="473"/>
      <c r="K62" s="473"/>
      <c r="L62" s="474"/>
      <c r="M62" s="269">
        <v>360533</v>
      </c>
      <c r="N62" s="270"/>
      <c r="P62" s="333"/>
      <c r="Q62" s="130">
        <f>IF(COUNTIF(Q59:Q61,"-")=COUNTA(Q59:Q61),"-",SUM(Q59:Q61))</f>
        <v>360532743</v>
      </c>
    </row>
    <row r="63" spans="1:17" s="130" customFormat="1" ht="14.25" thickBot="1" x14ac:dyDescent="0.2">
      <c r="A63" s="83"/>
      <c r="B63" s="85"/>
      <c r="C63" s="271"/>
      <c r="D63" s="271"/>
      <c r="E63" s="271"/>
      <c r="F63" s="271"/>
      <c r="G63" s="271"/>
      <c r="H63" s="271"/>
      <c r="I63" s="271"/>
      <c r="J63" s="271"/>
      <c r="K63" s="271"/>
      <c r="L63" s="271"/>
      <c r="M63" s="272"/>
      <c r="N63" s="273"/>
      <c r="P63" s="333"/>
    </row>
    <row r="64" spans="1:17" s="130" customFormat="1" x14ac:dyDescent="0.15">
      <c r="A64" s="83" t="s">
        <v>339</v>
      </c>
      <c r="B64" s="85"/>
      <c r="C64" s="274" t="s">
        <v>340</v>
      </c>
      <c r="D64" s="275"/>
      <c r="E64" s="275"/>
      <c r="F64" s="275"/>
      <c r="G64" s="275"/>
      <c r="H64" s="275"/>
      <c r="I64" s="275"/>
      <c r="J64" s="275"/>
      <c r="K64" s="275"/>
      <c r="L64" s="275"/>
      <c r="M64" s="276">
        <v>10718</v>
      </c>
      <c r="N64" s="277"/>
      <c r="P64" s="333"/>
      <c r="Q64" s="130">
        <v>10717542</v>
      </c>
    </row>
    <row r="65" spans="1:17" s="130" customFormat="1" x14ac:dyDescent="0.15">
      <c r="A65" s="83" t="s">
        <v>341</v>
      </c>
      <c r="B65" s="85"/>
      <c r="C65" s="388" t="s">
        <v>342</v>
      </c>
      <c r="D65" s="389"/>
      <c r="E65" s="389"/>
      <c r="F65" s="389"/>
      <c r="G65" s="389"/>
      <c r="H65" s="389"/>
      <c r="I65" s="389"/>
      <c r="J65" s="389"/>
      <c r="K65" s="389"/>
      <c r="L65" s="389"/>
      <c r="M65" s="264">
        <v>-1025</v>
      </c>
      <c r="N65" s="265"/>
      <c r="P65" s="333"/>
      <c r="Q65" s="130">
        <v>-1024741</v>
      </c>
    </row>
    <row r="66" spans="1:17" s="130" customFormat="1" ht="14.25" thickBot="1" x14ac:dyDescent="0.2">
      <c r="A66" s="83" t="s">
        <v>343</v>
      </c>
      <c r="B66" s="85"/>
      <c r="C66" s="278" t="s">
        <v>344</v>
      </c>
      <c r="D66" s="279"/>
      <c r="E66" s="279"/>
      <c r="F66" s="279"/>
      <c r="G66" s="279"/>
      <c r="H66" s="279"/>
      <c r="I66" s="279"/>
      <c r="J66" s="279"/>
      <c r="K66" s="279"/>
      <c r="L66" s="279"/>
      <c r="M66" s="280">
        <v>9693</v>
      </c>
      <c r="N66" s="281"/>
      <c r="P66" s="333"/>
      <c r="Q66" s="130">
        <f>IF(COUNTIF(Q64:Q65,"-")=COUNTA(Q64:Q65),"-",SUM(Q64:Q65))</f>
        <v>9692801</v>
      </c>
    </row>
    <row r="67" spans="1:17" s="130" customFormat="1" ht="14.25" thickBot="1" x14ac:dyDescent="0.2">
      <c r="A67" s="83" t="s">
        <v>345</v>
      </c>
      <c r="B67" s="85"/>
      <c r="C67" s="282" t="s">
        <v>346</v>
      </c>
      <c r="D67" s="283"/>
      <c r="E67" s="284"/>
      <c r="F67" s="285"/>
      <c r="G67" s="285"/>
      <c r="H67" s="285"/>
      <c r="I67" s="285"/>
      <c r="J67" s="283"/>
      <c r="K67" s="283"/>
      <c r="L67" s="283"/>
      <c r="M67" s="269">
        <v>370226</v>
      </c>
      <c r="N67" s="270"/>
      <c r="P67" s="333"/>
      <c r="Q67" s="130">
        <f>IF(AND(Q62="-",Q66="-"),"-",SUM(Q62,Q66))</f>
        <v>370225544</v>
      </c>
    </row>
    <row r="68" spans="1:17" s="130" customFormat="1" ht="6.75" customHeight="1" x14ac:dyDescent="0.15">
      <c r="A68" s="83"/>
      <c r="B68" s="85"/>
      <c r="C68" s="238"/>
      <c r="D68" s="238"/>
      <c r="E68" s="286"/>
      <c r="F68" s="287"/>
      <c r="G68" s="287"/>
      <c r="H68" s="287"/>
      <c r="I68" s="288"/>
      <c r="J68" s="289"/>
      <c r="K68" s="289"/>
      <c r="L68" s="289"/>
      <c r="M68" s="85"/>
      <c r="N68" s="85"/>
    </row>
    <row r="69" spans="1:17" s="130" customFormat="1" x14ac:dyDescent="0.15">
      <c r="A69" s="83"/>
      <c r="B69" s="85"/>
      <c r="C69" s="238"/>
      <c r="D69" s="290" t="s">
        <v>356</v>
      </c>
      <c r="E69" s="286"/>
      <c r="F69" s="287"/>
      <c r="G69" s="287"/>
      <c r="H69" s="287"/>
      <c r="I69" s="291"/>
      <c r="J69" s="289"/>
      <c r="K69" s="289"/>
      <c r="L69" s="289"/>
      <c r="M69" s="85"/>
      <c r="N69" s="85"/>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109"/>
  <sheetViews>
    <sheetView workbookViewId="0"/>
  </sheetViews>
  <sheetFormatPr defaultRowHeight="13.5" x14ac:dyDescent="0.15"/>
  <cols>
    <col min="1" max="1" width="88.875" style="292" customWidth="1"/>
  </cols>
  <sheetData>
    <row r="2" spans="1:1" x14ac:dyDescent="0.15">
      <c r="A2" s="338" t="s">
        <v>383</v>
      </c>
    </row>
    <row r="3" spans="1:1" x14ac:dyDescent="0.15">
      <c r="A3" s="339" t="s">
        <v>384</v>
      </c>
    </row>
    <row r="4" spans="1:1" ht="175.5" x14ac:dyDescent="0.15">
      <c r="A4" s="340" t="s">
        <v>436</v>
      </c>
    </row>
    <row r="5" spans="1:1" x14ac:dyDescent="0.15">
      <c r="A5" s="339" t="s">
        <v>385</v>
      </c>
    </row>
    <row r="6" spans="1:1" ht="121.5" x14ac:dyDescent="0.15">
      <c r="A6" s="340" t="s">
        <v>437</v>
      </c>
    </row>
    <row r="7" spans="1:1" x14ac:dyDescent="0.15">
      <c r="A7" s="339" t="s">
        <v>386</v>
      </c>
    </row>
    <row r="8" spans="1:1" ht="256.5" x14ac:dyDescent="0.15">
      <c r="A8" s="340" t="s">
        <v>438</v>
      </c>
    </row>
    <row r="9" spans="1:1" x14ac:dyDescent="0.15">
      <c r="A9" s="339" t="s">
        <v>387</v>
      </c>
    </row>
    <row r="10" spans="1:1" ht="175.5" x14ac:dyDescent="0.15">
      <c r="A10" s="340" t="s">
        <v>439</v>
      </c>
    </row>
    <row r="11" spans="1:1" x14ac:dyDescent="0.15">
      <c r="A11" s="339" t="s">
        <v>388</v>
      </c>
    </row>
    <row r="12" spans="1:1" x14ac:dyDescent="0.15">
      <c r="A12" s="340"/>
    </row>
    <row r="13" spans="1:1" x14ac:dyDescent="0.15">
      <c r="A13" s="339" t="s">
        <v>389</v>
      </c>
    </row>
    <row r="14" spans="1:1" ht="54" x14ac:dyDescent="0.15">
      <c r="A14" s="340" t="s">
        <v>440</v>
      </c>
    </row>
    <row r="15" spans="1:1" x14ac:dyDescent="0.15">
      <c r="A15" s="339" t="s">
        <v>390</v>
      </c>
    </row>
    <row r="16" spans="1:1" ht="81" x14ac:dyDescent="0.15">
      <c r="A16" s="340" t="s">
        <v>441</v>
      </c>
    </row>
    <row r="18" spans="1:1" x14ac:dyDescent="0.15">
      <c r="A18" s="338" t="s">
        <v>391</v>
      </c>
    </row>
    <row r="19" spans="1:1" ht="27" x14ac:dyDescent="0.15">
      <c r="A19" s="339" t="s">
        <v>392</v>
      </c>
    </row>
    <row r="20" spans="1:1" x14ac:dyDescent="0.15">
      <c r="A20" s="340"/>
    </row>
    <row r="21" spans="1:1" x14ac:dyDescent="0.15">
      <c r="A21" s="339" t="s">
        <v>393</v>
      </c>
    </row>
    <row r="22" spans="1:1" x14ac:dyDescent="0.15">
      <c r="A22" s="340"/>
    </row>
    <row r="23" spans="1:1" ht="27" x14ac:dyDescent="0.15">
      <c r="A23" s="339" t="s">
        <v>394</v>
      </c>
    </row>
    <row r="24" spans="1:1" x14ac:dyDescent="0.15">
      <c r="A24" s="340"/>
    </row>
    <row r="26" spans="1:1" x14ac:dyDescent="0.15">
      <c r="A26" s="338" t="s">
        <v>395</v>
      </c>
    </row>
    <row r="27" spans="1:1" x14ac:dyDescent="0.15">
      <c r="A27" s="339" t="s">
        <v>396</v>
      </c>
    </row>
    <row r="28" spans="1:1" x14ac:dyDescent="0.15">
      <c r="A28" s="340"/>
    </row>
    <row r="29" spans="1:1" x14ac:dyDescent="0.15">
      <c r="A29" s="339" t="s">
        <v>397</v>
      </c>
    </row>
    <row r="30" spans="1:1" x14ac:dyDescent="0.15">
      <c r="A30" s="340"/>
    </row>
    <row r="31" spans="1:1" x14ac:dyDescent="0.15">
      <c r="A31" s="339" t="s">
        <v>398</v>
      </c>
    </row>
    <row r="32" spans="1:1" ht="27" x14ac:dyDescent="0.15">
      <c r="A32" s="340" t="s">
        <v>399</v>
      </c>
    </row>
    <row r="33" spans="1:1" x14ac:dyDescent="0.15">
      <c r="A33" s="339" t="s">
        <v>400</v>
      </c>
    </row>
    <row r="34" spans="1:1" x14ac:dyDescent="0.15">
      <c r="A34" s="340"/>
    </row>
    <row r="35" spans="1:1" x14ac:dyDescent="0.15">
      <c r="A35" s="339" t="s">
        <v>401</v>
      </c>
    </row>
    <row r="36" spans="1:1" x14ac:dyDescent="0.15">
      <c r="A36" s="340"/>
    </row>
    <row r="38" spans="1:1" x14ac:dyDescent="0.15">
      <c r="A38" s="338" t="s">
        <v>402</v>
      </c>
    </row>
    <row r="39" spans="1:1" ht="27" x14ac:dyDescent="0.15">
      <c r="A39" s="339" t="s">
        <v>403</v>
      </c>
    </row>
    <row r="40" spans="1:1" x14ac:dyDescent="0.15">
      <c r="A40" s="340"/>
    </row>
    <row r="41" spans="1:1" x14ac:dyDescent="0.15">
      <c r="A41" s="339" t="s">
        <v>404</v>
      </c>
    </row>
    <row r="42" spans="1:1" x14ac:dyDescent="0.15">
      <c r="A42" s="340"/>
    </row>
    <row r="43" spans="1:1" x14ac:dyDescent="0.15">
      <c r="A43" s="339" t="s">
        <v>405</v>
      </c>
    </row>
    <row r="44" spans="1:1" x14ac:dyDescent="0.15">
      <c r="A44" s="340"/>
    </row>
    <row r="46" spans="1:1" x14ac:dyDescent="0.15">
      <c r="A46" s="338" t="s">
        <v>406</v>
      </c>
    </row>
    <row r="47" spans="1:1" x14ac:dyDescent="0.15">
      <c r="A47" s="339" t="s">
        <v>407</v>
      </c>
    </row>
    <row r="48" spans="1:1" ht="67.5" x14ac:dyDescent="0.15">
      <c r="A48" s="340" t="s">
        <v>442</v>
      </c>
    </row>
    <row r="49" spans="1:1" x14ac:dyDescent="0.15">
      <c r="A49" s="341" t="s">
        <v>366</v>
      </c>
    </row>
    <row r="50" spans="1:1" x14ac:dyDescent="0.15">
      <c r="A50" s="341" t="s">
        <v>367</v>
      </c>
    </row>
    <row r="51" spans="1:1" x14ac:dyDescent="0.15">
      <c r="A51" s="341" t="s">
        <v>368</v>
      </c>
    </row>
    <row r="52" spans="1:1" x14ac:dyDescent="0.15">
      <c r="A52" s="339" t="s">
        <v>408</v>
      </c>
    </row>
    <row r="53" spans="1:1" x14ac:dyDescent="0.15">
      <c r="A53" s="340"/>
    </row>
    <row r="54" spans="1:1" ht="40.5" x14ac:dyDescent="0.15">
      <c r="A54" s="339" t="s">
        <v>409</v>
      </c>
    </row>
    <row r="55" spans="1:1" ht="54" x14ac:dyDescent="0.15">
      <c r="A55" s="340" t="s">
        <v>443</v>
      </c>
    </row>
    <row r="56" spans="1:1" ht="27" x14ac:dyDescent="0.15">
      <c r="A56" s="339" t="s">
        <v>444</v>
      </c>
    </row>
    <row r="57" spans="1:1" x14ac:dyDescent="0.15">
      <c r="A57" s="340" t="s">
        <v>410</v>
      </c>
    </row>
    <row r="58" spans="1:1" x14ac:dyDescent="0.15">
      <c r="A58" s="339" t="s">
        <v>411</v>
      </c>
    </row>
    <row r="59" spans="1:1" ht="108" x14ac:dyDescent="0.15">
      <c r="A59" s="340" t="s">
        <v>445</v>
      </c>
    </row>
    <row r="60" spans="1:1" x14ac:dyDescent="0.15">
      <c r="A60" s="339" t="s">
        <v>412</v>
      </c>
    </row>
    <row r="61" spans="1:1" ht="27" x14ac:dyDescent="0.15">
      <c r="A61" s="340" t="s">
        <v>413</v>
      </c>
    </row>
    <row r="62" spans="1:1" x14ac:dyDescent="0.15">
      <c r="A62" s="339" t="s">
        <v>414</v>
      </c>
    </row>
    <row r="63" spans="1:1" x14ac:dyDescent="0.15">
      <c r="A63" s="340" t="s">
        <v>415</v>
      </c>
    </row>
    <row r="64" spans="1:1" x14ac:dyDescent="0.15">
      <c r="A64" s="339" t="s">
        <v>416</v>
      </c>
    </row>
    <row r="65" spans="1:1" x14ac:dyDescent="0.15">
      <c r="A65" s="340"/>
    </row>
    <row r="66" spans="1:1" ht="40.5" x14ac:dyDescent="0.15">
      <c r="A66" s="339" t="s">
        <v>446</v>
      </c>
    </row>
    <row r="67" spans="1:1" x14ac:dyDescent="0.15">
      <c r="A67" s="340"/>
    </row>
    <row r="68" spans="1:1" x14ac:dyDescent="0.15">
      <c r="A68" s="339" t="s">
        <v>417</v>
      </c>
    </row>
    <row r="69" spans="1:1" x14ac:dyDescent="0.15">
      <c r="A69" s="340"/>
    </row>
    <row r="70" spans="1:1" ht="27" x14ac:dyDescent="0.15">
      <c r="A70" s="339" t="s">
        <v>418</v>
      </c>
    </row>
    <row r="71" spans="1:1" x14ac:dyDescent="0.15">
      <c r="A71" s="340"/>
    </row>
    <row r="72" spans="1:1" x14ac:dyDescent="0.15">
      <c r="A72" s="342" t="s">
        <v>447</v>
      </c>
    </row>
    <row r="73" spans="1:1" x14ac:dyDescent="0.15">
      <c r="A73" s="342" t="s">
        <v>448</v>
      </c>
    </row>
    <row r="74" spans="1:1" x14ac:dyDescent="0.15">
      <c r="A74" s="342" t="s">
        <v>449</v>
      </c>
    </row>
    <row r="75" spans="1:1" x14ac:dyDescent="0.15">
      <c r="A75" s="342" t="s">
        <v>450</v>
      </c>
    </row>
    <row r="76" spans="1:1" x14ac:dyDescent="0.15">
      <c r="A76" s="342" t="s">
        <v>451</v>
      </c>
    </row>
    <row r="77" spans="1:1" x14ac:dyDescent="0.15">
      <c r="A77" s="342" t="s">
        <v>452</v>
      </c>
    </row>
    <row r="78" spans="1:1" x14ac:dyDescent="0.15">
      <c r="A78" s="342" t="s">
        <v>453</v>
      </c>
    </row>
    <row r="79" spans="1:1" x14ac:dyDescent="0.15">
      <c r="A79" s="342" t="s">
        <v>454</v>
      </c>
    </row>
    <row r="80" spans="1:1" x14ac:dyDescent="0.15">
      <c r="A80" s="342" t="s">
        <v>455</v>
      </c>
    </row>
    <row r="81" spans="1:1" x14ac:dyDescent="0.15">
      <c r="A81" s="342" t="s">
        <v>456</v>
      </c>
    </row>
    <row r="82" spans="1:1" x14ac:dyDescent="0.15">
      <c r="A82" s="339" t="s">
        <v>419</v>
      </c>
    </row>
    <row r="83" spans="1:1" x14ac:dyDescent="0.15">
      <c r="A83" s="340"/>
    </row>
    <row r="84" spans="1:1" x14ac:dyDescent="0.15">
      <c r="A84" s="339" t="s">
        <v>420</v>
      </c>
    </row>
    <row r="85" spans="1:1" x14ac:dyDescent="0.15">
      <c r="A85" s="340"/>
    </row>
    <row r="86" spans="1:1" ht="27" x14ac:dyDescent="0.15">
      <c r="A86" s="339" t="s">
        <v>457</v>
      </c>
    </row>
    <row r="87" spans="1:1" x14ac:dyDescent="0.15">
      <c r="A87" s="340"/>
    </row>
    <row r="88" spans="1:1" ht="27" x14ac:dyDescent="0.15">
      <c r="A88" s="339" t="s">
        <v>458</v>
      </c>
    </row>
    <row r="89" spans="1:1" ht="108" x14ac:dyDescent="0.15">
      <c r="A89" s="340" t="s">
        <v>459</v>
      </c>
    </row>
    <row r="90" spans="1:1" ht="27" x14ac:dyDescent="0.15">
      <c r="A90" s="339" t="s">
        <v>460</v>
      </c>
    </row>
    <row r="91" spans="1:1" x14ac:dyDescent="0.15">
      <c r="A91" s="340"/>
    </row>
    <row r="92" spans="1:1" ht="54" x14ac:dyDescent="0.15">
      <c r="A92" s="339" t="s">
        <v>461</v>
      </c>
    </row>
    <row r="93" spans="1:1" x14ac:dyDescent="0.15">
      <c r="A93" s="340"/>
    </row>
    <row r="94" spans="1:1" ht="40.5" x14ac:dyDescent="0.15">
      <c r="A94" s="339" t="s">
        <v>462</v>
      </c>
    </row>
    <row r="95" spans="1:1" x14ac:dyDescent="0.15">
      <c r="A95" s="340"/>
    </row>
    <row r="96" spans="1:1" x14ac:dyDescent="0.15">
      <c r="A96" s="339" t="s">
        <v>421</v>
      </c>
    </row>
    <row r="97" spans="1:1" x14ac:dyDescent="0.15">
      <c r="A97" s="340"/>
    </row>
    <row r="98" spans="1:1" x14ac:dyDescent="0.15">
      <c r="A98" s="339" t="s">
        <v>422</v>
      </c>
    </row>
    <row r="99" spans="1:1" x14ac:dyDescent="0.15">
      <c r="A99" s="340"/>
    </row>
    <row r="100" spans="1:1" x14ac:dyDescent="0.15">
      <c r="A100" s="339" t="s">
        <v>423</v>
      </c>
    </row>
    <row r="101" spans="1:1" x14ac:dyDescent="0.15">
      <c r="A101" s="340"/>
    </row>
    <row r="102" spans="1:1" ht="27" x14ac:dyDescent="0.15">
      <c r="A102" s="339" t="s">
        <v>463</v>
      </c>
    </row>
    <row r="103" spans="1:1" ht="256.5" x14ac:dyDescent="0.15">
      <c r="A103" s="340" t="s">
        <v>464</v>
      </c>
    </row>
    <row r="104" spans="1:1" ht="27" x14ac:dyDescent="0.15">
      <c r="A104" s="339" t="s">
        <v>465</v>
      </c>
    </row>
    <row r="105" spans="1:1" x14ac:dyDescent="0.15">
      <c r="A105" s="340"/>
    </row>
    <row r="106" spans="1:1" ht="27" x14ac:dyDescent="0.15">
      <c r="A106" s="339" t="s">
        <v>466</v>
      </c>
    </row>
    <row r="107" spans="1:1" x14ac:dyDescent="0.15">
      <c r="A107" s="340"/>
    </row>
    <row r="108" spans="1:1" x14ac:dyDescent="0.15">
      <c r="A108" s="339" t="s">
        <v>424</v>
      </c>
    </row>
    <row r="109" spans="1:1" x14ac:dyDescent="0.15">
      <c r="A109" s="340"/>
    </row>
  </sheetData>
  <phoneticPr fontId="11"/>
  <pageMargins left="0.7" right="0.7" top="0.39370078740157477" bottom="0.39370078740157477" header="0.51181102362204722" footer="0.51181102362204722"/>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14" sqref="F14"/>
    </sheetView>
  </sheetViews>
  <sheetFormatPr defaultRowHeight="13.5" x14ac:dyDescent="0.15"/>
  <sheetData/>
  <phoneticPr fontId="1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view="pageBreakPreview" topLeftCell="F8" zoomScale="60" zoomScaleNormal="100" workbookViewId="0">
      <selection activeCell="O55" sqref="O55"/>
    </sheetView>
  </sheetViews>
  <sheetFormatPr defaultRowHeight="13.5" x14ac:dyDescent="0.15"/>
  <cols>
    <col min="1" max="1" width="1.5" customWidth="1"/>
    <col min="2" max="2" width="13.25" bestFit="1" customWidth="1"/>
    <col min="3" max="3" width="6.25" customWidth="1"/>
    <col min="4" max="4" width="29.375" bestFit="1" customWidth="1"/>
    <col min="5" max="5" width="19.375" bestFit="1" customWidth="1"/>
    <col min="6" max="6" width="16.125" bestFit="1" customWidth="1"/>
    <col min="7" max="7" width="18.25" bestFit="1" customWidth="1"/>
    <col min="16" max="16" width="15" bestFit="1" customWidth="1"/>
    <col min="17" max="17" width="18.375" bestFit="1" customWidth="1"/>
  </cols>
  <sheetData>
    <row r="1" spans="1:19" ht="21" x14ac:dyDescent="0.15">
      <c r="A1" s="343"/>
      <c r="B1" s="402" t="s">
        <v>554</v>
      </c>
      <c r="C1" s="402"/>
      <c r="D1" s="402"/>
      <c r="E1" s="402"/>
      <c r="F1" s="402"/>
      <c r="G1" s="402"/>
      <c r="H1" s="402"/>
      <c r="I1" s="402"/>
      <c r="J1" s="402"/>
      <c r="K1" s="402"/>
      <c r="L1" s="402"/>
      <c r="M1" s="402"/>
      <c r="N1" s="402"/>
      <c r="O1" s="402"/>
      <c r="P1" s="402"/>
      <c r="Q1" s="402"/>
      <c r="R1" s="402"/>
      <c r="S1" s="343"/>
    </row>
    <row r="2" spans="1:19" x14ac:dyDescent="0.15">
      <c r="A2" s="343"/>
      <c r="B2" s="403" t="s">
        <v>468</v>
      </c>
      <c r="C2" s="403"/>
      <c r="D2" s="403"/>
      <c r="E2" s="403"/>
      <c r="F2" s="403"/>
      <c r="G2" s="403"/>
      <c r="H2" s="403"/>
      <c r="I2" s="403"/>
      <c r="J2" s="403"/>
      <c r="K2" s="403"/>
      <c r="L2" s="403"/>
      <c r="M2" s="403"/>
      <c r="N2" s="403"/>
      <c r="O2" s="403"/>
      <c r="P2" s="403"/>
      <c r="Q2" s="403"/>
      <c r="R2" s="403"/>
      <c r="S2" s="343"/>
    </row>
    <row r="3" spans="1:19" ht="14.25" thickBot="1" x14ac:dyDescent="0.2">
      <c r="A3" s="343"/>
      <c r="B3" s="343"/>
      <c r="C3" s="343"/>
      <c r="D3" s="343"/>
      <c r="E3" s="344"/>
      <c r="F3" s="344"/>
      <c r="G3" s="344"/>
      <c r="H3" s="345"/>
      <c r="I3" s="345"/>
      <c r="J3" s="345"/>
      <c r="K3" s="345"/>
      <c r="L3" s="345"/>
      <c r="M3" s="345"/>
      <c r="N3" s="345"/>
      <c r="O3" s="344"/>
      <c r="P3" s="344"/>
      <c r="Q3" s="344"/>
      <c r="R3" s="346" t="s">
        <v>469</v>
      </c>
      <c r="S3" s="343"/>
    </row>
    <row r="4" spans="1:19" ht="14.25" thickBot="1" x14ac:dyDescent="0.2">
      <c r="A4" s="343"/>
      <c r="B4" s="404" t="s">
        <v>470</v>
      </c>
      <c r="C4" s="405"/>
      <c r="D4" s="405"/>
      <c r="E4" s="405"/>
      <c r="F4" s="405"/>
      <c r="G4" s="405"/>
      <c r="H4" s="406"/>
      <c r="I4" s="404" t="s">
        <v>471</v>
      </c>
      <c r="J4" s="405"/>
      <c r="K4" s="405"/>
      <c r="L4" s="405"/>
      <c r="M4" s="405"/>
      <c r="N4" s="405"/>
      <c r="O4" s="405"/>
      <c r="P4" s="405"/>
      <c r="Q4" s="405"/>
      <c r="R4" s="405"/>
      <c r="S4" s="406"/>
    </row>
    <row r="5" spans="1:19" ht="15" x14ac:dyDescent="0.15">
      <c r="A5" s="343"/>
      <c r="B5" s="347" t="s">
        <v>472</v>
      </c>
      <c r="C5" s="348"/>
      <c r="D5" s="348"/>
      <c r="E5" s="349"/>
      <c r="F5" s="349"/>
      <c r="G5" s="349"/>
      <c r="H5" s="350"/>
      <c r="I5" s="351" t="s">
        <v>473</v>
      </c>
      <c r="J5" s="352"/>
      <c r="K5" s="352"/>
      <c r="L5" s="352"/>
      <c r="M5" s="352"/>
      <c r="N5" s="352"/>
      <c r="O5" s="349"/>
      <c r="P5" s="349"/>
      <c r="Q5" s="349"/>
      <c r="R5" s="353"/>
      <c r="S5" s="354"/>
    </row>
    <row r="6" spans="1:19" x14ac:dyDescent="0.15">
      <c r="A6" s="343"/>
      <c r="B6" s="355" t="s">
        <v>474</v>
      </c>
      <c r="C6" s="348"/>
      <c r="D6" s="348"/>
      <c r="E6" s="349"/>
      <c r="F6" s="349"/>
      <c r="G6" s="349"/>
      <c r="H6" s="350"/>
      <c r="I6" s="356" t="s">
        <v>475</v>
      </c>
      <c r="J6" s="352"/>
      <c r="K6" s="352"/>
      <c r="L6" s="352"/>
      <c r="M6" s="352"/>
      <c r="N6" s="352"/>
      <c r="O6" s="349"/>
      <c r="P6" s="349"/>
      <c r="Q6" s="349"/>
      <c r="R6" s="348"/>
      <c r="S6" s="354"/>
    </row>
    <row r="7" spans="1:19" x14ac:dyDescent="0.15">
      <c r="A7" s="343"/>
      <c r="B7" s="355"/>
      <c r="C7" s="348" t="s">
        <v>476</v>
      </c>
      <c r="D7" s="348"/>
      <c r="E7" s="349"/>
      <c r="F7" s="349"/>
      <c r="G7" s="349">
        <f>SUM(F8:G28)</f>
        <v>25411831791</v>
      </c>
      <c r="H7" s="350"/>
      <c r="I7" s="356"/>
      <c r="J7" s="352" t="s">
        <v>477</v>
      </c>
      <c r="K7" s="352"/>
      <c r="L7" s="352"/>
      <c r="M7" s="352"/>
      <c r="N7" s="352"/>
      <c r="O7" s="349"/>
      <c r="P7" s="357">
        <v>3057648947</v>
      </c>
      <c r="Q7" s="349"/>
      <c r="R7" s="348"/>
      <c r="S7" s="354"/>
    </row>
    <row r="8" spans="1:19" x14ac:dyDescent="0.15">
      <c r="A8" s="343"/>
      <c r="B8" s="355"/>
      <c r="C8" s="348"/>
      <c r="D8" s="348" t="s">
        <v>478</v>
      </c>
      <c r="E8" s="349"/>
      <c r="F8" s="358">
        <f>SUM(E9:E17)</f>
        <v>7833381640</v>
      </c>
      <c r="G8" s="359"/>
      <c r="H8" s="350"/>
      <c r="I8" s="356"/>
      <c r="J8" s="352" t="s">
        <v>479</v>
      </c>
      <c r="K8" s="352"/>
      <c r="L8" s="352"/>
      <c r="M8" s="352"/>
      <c r="N8" s="352"/>
      <c r="O8" s="349"/>
      <c r="P8" s="349"/>
      <c r="Q8" s="349"/>
      <c r="R8" s="348"/>
      <c r="S8" s="354"/>
    </row>
    <row r="9" spans="1:19" x14ac:dyDescent="0.15">
      <c r="A9" s="343"/>
      <c r="B9" s="355"/>
      <c r="C9" s="348"/>
      <c r="D9" s="348" t="s">
        <v>480</v>
      </c>
      <c r="E9" s="358">
        <v>2460893413</v>
      </c>
      <c r="F9" s="349"/>
      <c r="G9" s="349"/>
      <c r="H9" s="350"/>
      <c r="I9" s="356"/>
      <c r="J9" s="352"/>
      <c r="K9" s="352" t="s">
        <v>481</v>
      </c>
      <c r="L9" s="352"/>
      <c r="M9" s="352"/>
      <c r="N9" s="407">
        <f>[2]債務負担行為!C26</f>
        <v>0</v>
      </c>
      <c r="O9" s="407"/>
      <c r="P9" s="349"/>
      <c r="Q9" s="349"/>
      <c r="R9" s="348"/>
      <c r="S9" s="354"/>
    </row>
    <row r="10" spans="1:19" x14ac:dyDescent="0.15">
      <c r="A10" s="343"/>
      <c r="B10" s="355"/>
      <c r="C10" s="348"/>
      <c r="D10" s="348" t="s">
        <v>482</v>
      </c>
      <c r="E10" s="360">
        <v>621005300</v>
      </c>
      <c r="F10" s="349"/>
      <c r="G10" s="349"/>
      <c r="H10" s="350"/>
      <c r="I10" s="356"/>
      <c r="J10" s="352"/>
      <c r="K10" s="352" t="s">
        <v>483</v>
      </c>
      <c r="L10" s="352"/>
      <c r="M10" s="352"/>
      <c r="N10" s="408">
        <f>[2]債務負担行為!F26+[2]債務負担行為!I26</f>
        <v>0</v>
      </c>
      <c r="O10" s="408"/>
      <c r="P10" s="349"/>
      <c r="Q10" s="349"/>
      <c r="R10" s="348"/>
      <c r="S10" s="354"/>
    </row>
    <row r="11" spans="1:19" x14ac:dyDescent="0.15">
      <c r="A11" s="343"/>
      <c r="B11" s="355"/>
      <c r="C11" s="348"/>
      <c r="D11" s="348" t="s">
        <v>484</v>
      </c>
      <c r="E11" s="360">
        <v>8181233265</v>
      </c>
      <c r="F11" s="349"/>
      <c r="G11" s="349"/>
      <c r="H11" s="350"/>
      <c r="I11" s="345"/>
      <c r="J11" s="345"/>
      <c r="K11" s="352" t="s">
        <v>485</v>
      </c>
      <c r="L11" s="352"/>
      <c r="M11" s="352"/>
      <c r="N11" s="399">
        <v>0</v>
      </c>
      <c r="O11" s="399"/>
      <c r="P11" s="349"/>
      <c r="Q11" s="344"/>
      <c r="R11" s="348"/>
      <c r="S11" s="354"/>
    </row>
    <row r="12" spans="1:19" x14ac:dyDescent="0.15">
      <c r="A12" s="343"/>
      <c r="B12" s="355"/>
      <c r="C12" s="348" t="s">
        <v>555</v>
      </c>
      <c r="D12" s="348" t="s">
        <v>486</v>
      </c>
      <c r="E12" s="360">
        <v>-4515780925</v>
      </c>
      <c r="F12" s="349"/>
      <c r="G12" s="349"/>
      <c r="H12" s="350"/>
      <c r="I12" s="356"/>
      <c r="J12" s="352"/>
      <c r="K12" s="352" t="s">
        <v>487</v>
      </c>
      <c r="L12" s="352"/>
      <c r="M12" s="352"/>
      <c r="N12" s="352"/>
      <c r="O12" s="349"/>
      <c r="P12" s="358">
        <f>SUM(N9:N11)</f>
        <v>0</v>
      </c>
      <c r="Q12" s="349"/>
      <c r="R12" s="348"/>
      <c r="S12" s="354"/>
    </row>
    <row r="13" spans="1:19" x14ac:dyDescent="0.15">
      <c r="A13" s="354"/>
      <c r="B13" s="343"/>
      <c r="C13" s="343"/>
      <c r="D13" s="343" t="s">
        <v>488</v>
      </c>
      <c r="E13" s="360">
        <v>1942729129</v>
      </c>
      <c r="F13" s="349"/>
      <c r="G13" s="349"/>
      <c r="H13" s="350"/>
      <c r="I13" s="356"/>
      <c r="J13" s="352" t="s">
        <v>489</v>
      </c>
      <c r="K13" s="352"/>
      <c r="L13" s="352"/>
      <c r="M13" s="352"/>
      <c r="N13" s="352"/>
      <c r="O13" s="349"/>
      <c r="P13" s="360">
        <v>384526000</v>
      </c>
      <c r="Q13" s="349"/>
      <c r="R13" s="348"/>
      <c r="S13" s="354"/>
    </row>
    <row r="14" spans="1:19" x14ac:dyDescent="0.15">
      <c r="A14" s="354"/>
      <c r="B14" s="343"/>
      <c r="C14" s="343"/>
      <c r="D14" s="343" t="s">
        <v>490</v>
      </c>
      <c r="E14" s="360">
        <v>-867498542</v>
      </c>
      <c r="F14" s="349"/>
      <c r="G14" s="349"/>
      <c r="H14" s="350"/>
      <c r="I14" s="345"/>
      <c r="J14" s="352" t="s">
        <v>491</v>
      </c>
      <c r="K14" s="361"/>
      <c r="L14" s="361"/>
      <c r="M14" s="361"/>
      <c r="N14" s="361"/>
      <c r="O14" s="344"/>
      <c r="P14" s="360">
        <f>+[2]損失補償等引当金!E13</f>
        <v>0</v>
      </c>
      <c r="Q14" s="344"/>
      <c r="R14" s="348"/>
      <c r="S14" s="354"/>
    </row>
    <row r="15" spans="1:19" x14ac:dyDescent="0.15">
      <c r="A15" s="354"/>
      <c r="B15" s="343"/>
      <c r="C15" s="343"/>
      <c r="D15" s="343" t="s">
        <v>492</v>
      </c>
      <c r="E15" s="360">
        <v>0</v>
      </c>
      <c r="F15" s="349"/>
      <c r="G15" s="349"/>
      <c r="H15" s="350"/>
      <c r="I15" s="345"/>
      <c r="J15" s="345" t="s">
        <v>556</v>
      </c>
      <c r="K15" s="345"/>
      <c r="L15" s="345"/>
      <c r="M15" s="345"/>
      <c r="N15" s="345"/>
      <c r="O15" s="344"/>
      <c r="P15" s="360">
        <v>14200000</v>
      </c>
      <c r="Q15" s="344"/>
      <c r="R15" s="343"/>
      <c r="S15" s="343"/>
    </row>
    <row r="16" spans="1:19" ht="14.25" thickBot="1" x14ac:dyDescent="0.2">
      <c r="A16" s="354"/>
      <c r="B16" s="343"/>
      <c r="C16" s="343"/>
      <c r="D16" s="343" t="s">
        <v>494</v>
      </c>
      <c r="E16" s="360">
        <v>0</v>
      </c>
      <c r="F16" s="349"/>
      <c r="G16" s="349"/>
      <c r="H16" s="350"/>
      <c r="I16" s="356"/>
      <c r="J16" s="352" t="s">
        <v>493</v>
      </c>
      <c r="K16" s="352"/>
      <c r="L16" s="352"/>
      <c r="M16" s="352"/>
      <c r="N16" s="352"/>
      <c r="O16" s="349"/>
      <c r="P16" s="349"/>
      <c r="Q16" s="362">
        <f>P7+P12+P13+P14+P15</f>
        <v>3456374947</v>
      </c>
      <c r="R16" s="348"/>
      <c r="S16" s="354"/>
    </row>
    <row r="17" spans="1:19" x14ac:dyDescent="0.15">
      <c r="A17" s="354"/>
      <c r="B17" s="343"/>
      <c r="C17" s="343"/>
      <c r="D17" s="343" t="s">
        <v>495</v>
      </c>
      <c r="E17" s="360">
        <v>10800000</v>
      </c>
      <c r="F17" s="349"/>
      <c r="G17" s="349"/>
      <c r="H17" s="350"/>
      <c r="I17" s="356" t="s">
        <v>496</v>
      </c>
      <c r="J17" s="352"/>
      <c r="K17" s="352"/>
      <c r="L17" s="352"/>
      <c r="M17" s="352"/>
      <c r="N17" s="352"/>
      <c r="O17" s="349"/>
      <c r="P17" s="349"/>
      <c r="Q17" s="349"/>
      <c r="R17" s="348"/>
      <c r="S17" s="354"/>
    </row>
    <row r="18" spans="1:19" x14ac:dyDescent="0.15">
      <c r="A18" s="343"/>
      <c r="B18" s="355"/>
      <c r="C18" s="348"/>
      <c r="D18" s="348" t="s">
        <v>497</v>
      </c>
      <c r="E18" s="349"/>
      <c r="F18" s="349">
        <f>SUM(E19:E26)</f>
        <v>17495599657</v>
      </c>
      <c r="G18" s="349"/>
      <c r="H18" s="350"/>
      <c r="I18" s="356"/>
      <c r="J18" s="352" t="s">
        <v>498</v>
      </c>
      <c r="K18" s="352"/>
      <c r="L18" s="352"/>
      <c r="M18" s="352"/>
      <c r="N18" s="352"/>
      <c r="O18" s="349"/>
      <c r="P18" s="358">
        <v>0</v>
      </c>
      <c r="Q18" s="349"/>
      <c r="R18" s="348"/>
      <c r="S18" s="354"/>
    </row>
    <row r="19" spans="1:19" x14ac:dyDescent="0.15">
      <c r="A19" s="343"/>
      <c r="B19" s="355"/>
      <c r="C19" s="348"/>
      <c r="D19" s="348" t="s">
        <v>480</v>
      </c>
      <c r="E19" s="363">
        <v>12233477</v>
      </c>
      <c r="F19" s="359"/>
      <c r="G19" s="349"/>
      <c r="H19" s="350"/>
      <c r="I19" s="356"/>
      <c r="J19" s="352" t="s">
        <v>499</v>
      </c>
      <c r="K19" s="352"/>
      <c r="L19" s="352"/>
      <c r="M19" s="352"/>
      <c r="N19" s="352"/>
      <c r="O19" s="349"/>
      <c r="P19" s="360">
        <v>0</v>
      </c>
      <c r="Q19" s="349"/>
      <c r="R19" s="348"/>
      <c r="S19" s="354"/>
    </row>
    <row r="20" spans="1:19" x14ac:dyDescent="0.15">
      <c r="A20" s="354"/>
      <c r="B20" s="343"/>
      <c r="C20" s="343"/>
      <c r="D20" s="348" t="s">
        <v>500</v>
      </c>
      <c r="E20" s="360">
        <v>775495700</v>
      </c>
      <c r="F20" s="349"/>
      <c r="G20" s="349"/>
      <c r="H20" s="350"/>
      <c r="I20" s="356"/>
      <c r="J20" s="352" t="s">
        <v>501</v>
      </c>
      <c r="K20" s="352"/>
      <c r="L20" s="352"/>
      <c r="M20" s="352"/>
      <c r="N20" s="352"/>
      <c r="O20" s="349"/>
      <c r="P20" s="360">
        <f>[2]債務負担行為!D26+[2]債務負担行為!G26+[2]債務負担行為!J26+[2]債務負担行為!M26</f>
        <v>0</v>
      </c>
      <c r="Q20" s="349"/>
      <c r="R20" s="348"/>
      <c r="S20" s="354"/>
    </row>
    <row r="21" spans="1:19" x14ac:dyDescent="0.15">
      <c r="A21" s="343"/>
      <c r="B21" s="355"/>
      <c r="C21" s="348"/>
      <c r="D21" s="348" t="s">
        <v>502</v>
      </c>
      <c r="E21" s="364">
        <v>-172975563</v>
      </c>
      <c r="F21" s="349"/>
      <c r="G21" s="349"/>
      <c r="H21" s="350"/>
      <c r="I21" s="356"/>
      <c r="J21" s="352" t="s">
        <v>503</v>
      </c>
      <c r="K21" s="352"/>
      <c r="L21" s="352"/>
      <c r="M21" s="352"/>
      <c r="N21" s="352"/>
      <c r="O21" s="349"/>
      <c r="P21" s="360">
        <v>0</v>
      </c>
      <c r="Q21" s="349"/>
      <c r="R21" s="348"/>
      <c r="S21" s="354"/>
    </row>
    <row r="22" spans="1:19" x14ac:dyDescent="0.15">
      <c r="A22" s="343"/>
      <c r="B22" s="355"/>
      <c r="C22" s="348"/>
      <c r="D22" s="343" t="s">
        <v>504</v>
      </c>
      <c r="E22" s="357">
        <v>29191285402</v>
      </c>
      <c r="F22" s="349"/>
      <c r="G22" s="349"/>
      <c r="H22" s="350"/>
      <c r="I22" s="356"/>
      <c r="J22" s="352" t="s">
        <v>505</v>
      </c>
      <c r="K22" s="352"/>
      <c r="L22" s="352"/>
      <c r="M22" s="352"/>
      <c r="N22" s="352"/>
      <c r="O22" s="349"/>
      <c r="P22" s="360">
        <v>0</v>
      </c>
      <c r="Q22" s="349"/>
      <c r="R22" s="348"/>
      <c r="S22" s="354"/>
    </row>
    <row r="23" spans="1:19" x14ac:dyDescent="0.15">
      <c r="A23" s="343"/>
      <c r="B23" s="355"/>
      <c r="C23" s="348"/>
      <c r="D23" s="343" t="s">
        <v>506</v>
      </c>
      <c r="E23" s="363">
        <v>-12310439359</v>
      </c>
      <c r="F23" s="400"/>
      <c r="G23" s="491"/>
      <c r="H23" s="350"/>
      <c r="I23" s="345"/>
      <c r="J23" s="345" t="s">
        <v>507</v>
      </c>
      <c r="K23" s="345"/>
      <c r="L23" s="345"/>
      <c r="M23" s="345"/>
      <c r="N23" s="345"/>
      <c r="O23" s="344"/>
      <c r="P23" s="360">
        <v>30424420</v>
      </c>
      <c r="Q23" s="344"/>
      <c r="R23" s="348"/>
      <c r="S23" s="354"/>
    </row>
    <row r="24" spans="1:19" x14ac:dyDescent="0.15">
      <c r="A24" s="343"/>
      <c r="B24" s="355"/>
      <c r="C24" s="348"/>
      <c r="D24" s="343" t="s">
        <v>508</v>
      </c>
      <c r="E24" s="364">
        <v>0</v>
      </c>
      <c r="F24" s="349"/>
      <c r="G24" s="349"/>
      <c r="H24" s="350"/>
      <c r="I24" s="356"/>
      <c r="J24" s="352" t="s">
        <v>509</v>
      </c>
      <c r="K24" s="352"/>
      <c r="L24" s="352"/>
      <c r="M24" s="352"/>
      <c r="N24" s="352"/>
      <c r="O24" s="349"/>
      <c r="P24" s="360">
        <v>0</v>
      </c>
      <c r="Q24" s="349"/>
      <c r="R24" s="348"/>
      <c r="S24" s="354"/>
    </row>
    <row r="25" spans="1:19" x14ac:dyDescent="0.15">
      <c r="A25" s="343"/>
      <c r="B25" s="355"/>
      <c r="C25" s="348"/>
      <c r="D25" s="343" t="s">
        <v>510</v>
      </c>
      <c r="E25" s="360">
        <v>0</v>
      </c>
      <c r="F25" s="349"/>
      <c r="G25" s="349"/>
      <c r="H25" s="350"/>
      <c r="I25" s="345"/>
      <c r="J25" s="345" t="s">
        <v>511</v>
      </c>
      <c r="K25" s="345"/>
      <c r="L25" s="345"/>
      <c r="M25" s="345"/>
      <c r="N25" s="345"/>
      <c r="O25" s="344"/>
      <c r="P25" s="360">
        <v>0</v>
      </c>
      <c r="Q25" s="344"/>
      <c r="R25" s="348"/>
      <c r="S25" s="354"/>
    </row>
    <row r="26" spans="1:19" x14ac:dyDescent="0.15">
      <c r="A26" s="343"/>
      <c r="B26" s="355"/>
      <c r="C26" s="348"/>
      <c r="D26" s="343" t="s">
        <v>512</v>
      </c>
      <c r="E26" s="360">
        <v>0</v>
      </c>
      <c r="F26" s="349"/>
      <c r="G26" s="365"/>
      <c r="H26" s="350"/>
      <c r="I26" s="356"/>
      <c r="J26" s="352"/>
      <c r="K26" s="352"/>
      <c r="L26" s="352"/>
      <c r="M26" s="352"/>
      <c r="N26" s="352"/>
      <c r="O26" s="349"/>
      <c r="P26" s="349"/>
      <c r="Q26" s="349"/>
      <c r="R26" s="348"/>
      <c r="S26" s="354"/>
    </row>
    <row r="27" spans="1:19" ht="14.25" thickBot="1" x14ac:dyDescent="0.2">
      <c r="A27" s="343"/>
      <c r="B27" s="355"/>
      <c r="C27" s="348"/>
      <c r="D27" s="343" t="s">
        <v>513</v>
      </c>
      <c r="E27" s="359"/>
      <c r="F27" s="349">
        <v>423456686</v>
      </c>
      <c r="G27" s="365"/>
      <c r="H27" s="350"/>
      <c r="I27" s="356"/>
      <c r="J27" s="352" t="s">
        <v>514</v>
      </c>
      <c r="K27" s="352"/>
      <c r="L27" s="352"/>
      <c r="M27" s="352"/>
      <c r="N27" s="352"/>
      <c r="O27" s="349"/>
      <c r="P27" s="349"/>
      <c r="Q27" s="362">
        <f>SUM(P18:P25)</f>
        <v>30424420</v>
      </c>
      <c r="R27" s="348"/>
      <c r="S27" s="354"/>
    </row>
    <row r="28" spans="1:19" ht="15" x14ac:dyDescent="0.15">
      <c r="A28" s="354"/>
      <c r="B28" s="343"/>
      <c r="C28" s="343"/>
      <c r="D28" s="343" t="s">
        <v>515</v>
      </c>
      <c r="E28" s="344"/>
      <c r="F28" s="359">
        <v>-340606192</v>
      </c>
      <c r="G28" s="344"/>
      <c r="H28" s="350"/>
      <c r="I28" s="356"/>
      <c r="J28" s="366"/>
      <c r="K28" s="352"/>
      <c r="L28" s="352"/>
      <c r="M28" s="352"/>
      <c r="N28" s="352"/>
      <c r="O28" s="349"/>
      <c r="P28" s="349"/>
      <c r="Q28" s="349"/>
      <c r="R28" s="348"/>
      <c r="S28" s="354"/>
    </row>
    <row r="29" spans="1:19" x14ac:dyDescent="0.15">
      <c r="A29" s="354"/>
      <c r="B29" s="343"/>
      <c r="C29" s="343" t="s">
        <v>516</v>
      </c>
      <c r="D29" s="343"/>
      <c r="E29" s="344"/>
      <c r="F29" s="359"/>
      <c r="G29" s="344">
        <f>SUM(F30:F31)</f>
        <v>58761150</v>
      </c>
      <c r="H29" s="350"/>
      <c r="I29" s="345"/>
      <c r="J29" s="345"/>
      <c r="K29" s="345"/>
      <c r="L29" s="345"/>
      <c r="M29" s="345"/>
      <c r="N29" s="345"/>
      <c r="O29" s="344"/>
      <c r="P29" s="344"/>
      <c r="Q29" s="344"/>
      <c r="R29" s="348"/>
      <c r="S29" s="354"/>
    </row>
    <row r="30" spans="1:19" x14ac:dyDescent="0.15">
      <c r="A30" s="354"/>
      <c r="B30" s="343"/>
      <c r="C30" s="343"/>
      <c r="D30" s="343" t="s">
        <v>551</v>
      </c>
      <c r="E30" s="344"/>
      <c r="F30" s="344">
        <v>58761150</v>
      </c>
      <c r="G30" s="359"/>
      <c r="H30" s="350"/>
      <c r="I30" s="345"/>
      <c r="J30" s="345"/>
      <c r="K30" s="345"/>
      <c r="L30" s="345"/>
      <c r="M30" s="345"/>
      <c r="N30" s="345"/>
      <c r="O30" s="344"/>
      <c r="P30" s="344"/>
      <c r="Q30" s="344"/>
      <c r="R30" s="348"/>
      <c r="S30" s="354"/>
    </row>
    <row r="31" spans="1:19" x14ac:dyDescent="0.15">
      <c r="A31" s="354"/>
      <c r="B31" s="343"/>
      <c r="C31" s="343"/>
      <c r="D31" s="343" t="s">
        <v>517</v>
      </c>
      <c r="E31" s="344"/>
      <c r="F31" s="360">
        <v>0</v>
      </c>
      <c r="G31" s="344"/>
      <c r="H31" s="350"/>
      <c r="I31" s="345"/>
      <c r="J31" s="345"/>
      <c r="K31" s="345"/>
      <c r="L31" s="345"/>
      <c r="M31" s="345"/>
      <c r="N31" s="345"/>
      <c r="O31" s="344"/>
      <c r="P31" s="344"/>
      <c r="Q31" s="344"/>
      <c r="R31" s="348"/>
      <c r="S31" s="354"/>
    </row>
    <row r="32" spans="1:19" x14ac:dyDescent="0.15">
      <c r="A32" s="354"/>
      <c r="B32" s="343"/>
      <c r="C32" s="343" t="s">
        <v>518</v>
      </c>
      <c r="D32" s="343"/>
      <c r="E32" s="344"/>
      <c r="F32" s="344"/>
      <c r="G32" s="344">
        <f>SUM(F33:F41)</f>
        <v>3232665529</v>
      </c>
      <c r="H32" s="350"/>
      <c r="I32" s="356"/>
      <c r="J32" s="345"/>
      <c r="K32" s="345"/>
      <c r="L32" s="345"/>
      <c r="M32" s="345"/>
      <c r="N32" s="345"/>
      <c r="O32" s="344"/>
      <c r="P32" s="344"/>
      <c r="Q32" s="344"/>
      <c r="R32" s="348"/>
      <c r="S32" s="354"/>
    </row>
    <row r="33" spans="1:19" x14ac:dyDescent="0.15">
      <c r="A33" s="354"/>
      <c r="B33" s="343"/>
      <c r="C33" s="343"/>
      <c r="D33" s="343" t="s">
        <v>519</v>
      </c>
      <c r="E33" s="344"/>
      <c r="F33" s="344">
        <f>SUM(E34:E36)</f>
        <v>38882354</v>
      </c>
      <c r="G33" s="359"/>
      <c r="H33" s="350"/>
      <c r="I33" s="345"/>
      <c r="J33" s="348"/>
      <c r="K33" s="352"/>
      <c r="L33" s="352"/>
      <c r="M33" s="352"/>
      <c r="N33" s="352"/>
      <c r="O33" s="349"/>
      <c r="P33" s="349"/>
      <c r="Q33" s="349"/>
      <c r="R33" s="348"/>
      <c r="S33" s="354"/>
    </row>
    <row r="34" spans="1:19" x14ac:dyDescent="0.15">
      <c r="A34" s="354"/>
      <c r="B34" s="348"/>
      <c r="C34" s="348"/>
      <c r="D34" s="348" t="s">
        <v>520</v>
      </c>
      <c r="E34" s="349"/>
      <c r="F34" s="359"/>
      <c r="G34" s="349"/>
      <c r="H34" s="350"/>
      <c r="I34" s="356"/>
      <c r="J34" s="352"/>
      <c r="K34" s="352"/>
      <c r="L34" s="352"/>
      <c r="M34" s="352"/>
      <c r="N34" s="352"/>
      <c r="O34" s="349"/>
      <c r="P34" s="349"/>
      <c r="Q34" s="349"/>
      <c r="R34" s="348"/>
      <c r="S34" s="354"/>
    </row>
    <row r="35" spans="1:19" ht="15.75" thickBot="1" x14ac:dyDescent="0.2">
      <c r="A35" s="343"/>
      <c r="B35" s="355"/>
      <c r="C35" s="348"/>
      <c r="D35" s="348" t="s">
        <v>521</v>
      </c>
      <c r="E35" s="359">
        <v>38882354</v>
      </c>
      <c r="F35" s="349"/>
      <c r="G35" s="349"/>
      <c r="H35" s="350"/>
      <c r="I35" s="356"/>
      <c r="J35" s="366" t="s">
        <v>522</v>
      </c>
      <c r="K35" s="352"/>
      <c r="L35" s="352"/>
      <c r="M35" s="352"/>
      <c r="N35" s="352"/>
      <c r="O35" s="349"/>
      <c r="P35" s="349"/>
      <c r="Q35" s="362">
        <f>Q16+Q27</f>
        <v>3486799367</v>
      </c>
      <c r="R35" s="348"/>
      <c r="S35" s="354"/>
    </row>
    <row r="36" spans="1:19" x14ac:dyDescent="0.15">
      <c r="A36" s="343"/>
      <c r="B36" s="355"/>
      <c r="C36" s="348"/>
      <c r="D36" s="348" t="s">
        <v>523</v>
      </c>
      <c r="E36" s="359">
        <v>0</v>
      </c>
      <c r="F36" s="349"/>
      <c r="G36" s="349"/>
      <c r="H36" s="350"/>
      <c r="I36" s="345"/>
      <c r="J36" s="348"/>
      <c r="K36" s="352"/>
      <c r="L36" s="352"/>
      <c r="M36" s="352"/>
      <c r="N36" s="352"/>
      <c r="O36" s="349"/>
      <c r="P36" s="349"/>
      <c r="Q36" s="349"/>
      <c r="R36" s="348"/>
      <c r="S36" s="354"/>
    </row>
    <row r="37" spans="1:19" x14ac:dyDescent="0.15">
      <c r="A37" s="343"/>
      <c r="B37" s="355"/>
      <c r="C37" s="348"/>
      <c r="D37" s="348" t="s">
        <v>524</v>
      </c>
      <c r="E37" s="359"/>
      <c r="F37" s="349">
        <v>5879194</v>
      </c>
      <c r="G37" s="349"/>
      <c r="H37" s="350"/>
      <c r="I37" s="345"/>
      <c r="J37" s="348"/>
      <c r="K37" s="352"/>
      <c r="L37" s="352"/>
      <c r="M37" s="352"/>
      <c r="N37" s="352"/>
      <c r="O37" s="349"/>
      <c r="P37" s="349"/>
      <c r="Q37" s="349"/>
      <c r="R37" s="348"/>
      <c r="S37" s="354"/>
    </row>
    <row r="38" spans="1:19" x14ac:dyDescent="0.15">
      <c r="A38" s="343"/>
      <c r="B38" s="355"/>
      <c r="C38" s="348"/>
      <c r="D38" s="348" t="s">
        <v>525</v>
      </c>
      <c r="E38" s="349"/>
      <c r="F38" s="360">
        <f>SUM(E39:E40)</f>
        <v>3187903981</v>
      </c>
      <c r="G38" s="349"/>
      <c r="H38" s="350"/>
      <c r="I38" s="345"/>
      <c r="J38" s="348"/>
      <c r="K38" s="352"/>
      <c r="L38" s="352"/>
      <c r="M38" s="352"/>
      <c r="N38" s="352"/>
      <c r="O38" s="349"/>
      <c r="P38" s="349"/>
      <c r="Q38" s="349"/>
      <c r="R38" s="348"/>
      <c r="S38" s="354"/>
    </row>
    <row r="39" spans="1:19" ht="15" x14ac:dyDescent="0.15">
      <c r="A39" s="343"/>
      <c r="B39" s="355"/>
      <c r="C39" s="348"/>
      <c r="D39" s="348" t="s">
        <v>526</v>
      </c>
      <c r="E39" s="358">
        <v>1457049500</v>
      </c>
      <c r="F39" s="359"/>
      <c r="G39" s="349"/>
      <c r="H39" s="350"/>
      <c r="I39" s="351" t="s">
        <v>527</v>
      </c>
      <c r="J39" s="352"/>
      <c r="K39" s="352"/>
      <c r="L39" s="352"/>
      <c r="M39" s="352"/>
      <c r="N39" s="352"/>
      <c r="O39" s="349"/>
      <c r="P39" s="349"/>
      <c r="Q39" s="349"/>
      <c r="R39" s="348"/>
      <c r="S39" s="354"/>
    </row>
    <row r="40" spans="1:19" ht="14.25" thickBot="1" x14ac:dyDescent="0.2">
      <c r="A40" s="343"/>
      <c r="B40" s="355"/>
      <c r="C40" s="348"/>
      <c r="D40" s="348" t="s">
        <v>528</v>
      </c>
      <c r="E40" s="360">
        <v>1730854481</v>
      </c>
      <c r="F40" s="349"/>
      <c r="G40" s="349"/>
      <c r="H40" s="350"/>
      <c r="I40" s="356" t="s">
        <v>529</v>
      </c>
      <c r="J40" s="352"/>
      <c r="K40" s="352" t="s">
        <v>530</v>
      </c>
      <c r="L40" s="352"/>
      <c r="M40" s="352"/>
      <c r="N40" s="352"/>
      <c r="O40" s="349"/>
      <c r="P40" s="349"/>
      <c r="Q40" s="362">
        <v>31078131992</v>
      </c>
      <c r="R40" s="348"/>
      <c r="S40" s="354"/>
    </row>
    <row r="41" spans="1:19" x14ac:dyDescent="0.15">
      <c r="A41" s="343"/>
      <c r="B41" s="355"/>
      <c r="C41" s="348"/>
      <c r="D41" s="348" t="s">
        <v>531</v>
      </c>
      <c r="E41" s="349"/>
      <c r="F41" s="358">
        <v>0</v>
      </c>
      <c r="G41" s="349"/>
      <c r="H41" s="350"/>
      <c r="I41" s="356"/>
      <c r="J41" s="348"/>
      <c r="K41" s="352"/>
      <c r="L41" s="352"/>
      <c r="M41" s="352"/>
      <c r="N41" s="352"/>
      <c r="O41" s="349"/>
      <c r="P41" s="349"/>
      <c r="Q41" s="349"/>
      <c r="R41" s="348"/>
      <c r="S41" s="354"/>
    </row>
    <row r="42" spans="1:19" ht="14.25" thickBot="1" x14ac:dyDescent="0.2">
      <c r="A42" s="343"/>
      <c r="B42" s="355"/>
      <c r="C42" s="348"/>
      <c r="D42" s="367" t="s">
        <v>532</v>
      </c>
      <c r="E42" s="349"/>
      <c r="F42" s="349"/>
      <c r="G42" s="362">
        <f>SUM(G7+G29+G32)</f>
        <v>28703258470</v>
      </c>
      <c r="H42" s="350"/>
      <c r="I42" s="356" t="s">
        <v>533</v>
      </c>
      <c r="J42" s="348"/>
      <c r="K42" s="352" t="s">
        <v>534</v>
      </c>
      <c r="L42" s="352"/>
      <c r="M42" s="352"/>
      <c r="N42" s="352"/>
      <c r="O42" s="349"/>
      <c r="P42" s="349"/>
      <c r="Q42" s="368">
        <f>G58-Q40-Q35</f>
        <v>-3268784712</v>
      </c>
      <c r="R42" s="348"/>
      <c r="S42" s="354"/>
    </row>
    <row r="43" spans="1:19" x14ac:dyDescent="0.15">
      <c r="A43" s="343"/>
      <c r="B43" s="355"/>
      <c r="C43" s="348"/>
      <c r="D43" s="348"/>
      <c r="E43" s="349"/>
      <c r="F43" s="349"/>
      <c r="G43" s="349"/>
      <c r="H43" s="350"/>
      <c r="I43" s="345"/>
      <c r="J43" s="348"/>
      <c r="K43" s="352"/>
      <c r="L43" s="352"/>
      <c r="M43" s="352"/>
      <c r="N43" s="352"/>
      <c r="O43" s="349"/>
      <c r="P43" s="349"/>
      <c r="Q43" s="349"/>
      <c r="R43" s="348"/>
      <c r="S43" s="354"/>
    </row>
    <row r="44" spans="1:19" x14ac:dyDescent="0.15">
      <c r="A44" s="343"/>
      <c r="B44" s="355" t="s">
        <v>535</v>
      </c>
      <c r="C44" s="348"/>
      <c r="D44" s="348"/>
      <c r="E44" s="349"/>
      <c r="F44" s="349"/>
      <c r="G44" s="349"/>
      <c r="H44" s="350"/>
      <c r="I44" s="356"/>
      <c r="J44" s="348"/>
      <c r="K44" s="352"/>
      <c r="L44" s="352"/>
      <c r="M44" s="352"/>
      <c r="N44" s="352"/>
      <c r="O44" s="349"/>
      <c r="P44" s="349"/>
      <c r="Q44" s="363"/>
      <c r="R44" s="348"/>
      <c r="S44" s="354"/>
    </row>
    <row r="45" spans="1:19" x14ac:dyDescent="0.15">
      <c r="A45" s="343"/>
      <c r="B45" s="355"/>
      <c r="C45" s="348" t="s">
        <v>536</v>
      </c>
      <c r="D45" s="348"/>
      <c r="E45" s="349"/>
      <c r="F45" s="349"/>
      <c r="G45" s="349">
        <v>210807254</v>
      </c>
      <c r="H45" s="350"/>
      <c r="I45" s="345"/>
      <c r="J45" s="348"/>
      <c r="K45" s="352"/>
      <c r="L45" s="352"/>
      <c r="M45" s="352"/>
      <c r="N45" s="352"/>
      <c r="O45" s="349"/>
      <c r="P45" s="349"/>
      <c r="Q45" s="349"/>
      <c r="R45" s="348"/>
      <c r="S45" s="354"/>
    </row>
    <row r="46" spans="1:19" ht="15.75" thickBot="1" x14ac:dyDescent="0.2">
      <c r="A46" s="343"/>
      <c r="B46" s="355"/>
      <c r="C46" s="348" t="s">
        <v>537</v>
      </c>
      <c r="D46" s="343"/>
      <c r="E46" s="363"/>
      <c r="F46" s="349"/>
      <c r="G46" s="359">
        <v>7466371</v>
      </c>
      <c r="H46" s="350"/>
      <c r="I46" s="356"/>
      <c r="J46" s="366" t="s">
        <v>538</v>
      </c>
      <c r="K46" s="352"/>
      <c r="L46" s="352"/>
      <c r="M46" s="352"/>
      <c r="N46" s="352"/>
      <c r="O46" s="349"/>
      <c r="P46" s="349"/>
      <c r="Q46" s="362">
        <f>SUM(Q40:Q44)</f>
        <v>27809347280</v>
      </c>
      <c r="R46" s="348"/>
      <c r="S46" s="354"/>
    </row>
    <row r="47" spans="1:19" x14ac:dyDescent="0.15">
      <c r="A47" s="343"/>
      <c r="B47" s="355"/>
      <c r="C47" s="348" t="s">
        <v>539</v>
      </c>
      <c r="D47" s="343"/>
      <c r="E47" s="363"/>
      <c r="F47" s="358">
        <v>1954806</v>
      </c>
      <c r="G47" s="359"/>
      <c r="H47" s="350"/>
      <c r="I47" s="356"/>
      <c r="J47" s="348"/>
      <c r="K47" s="352"/>
      <c r="L47" s="352"/>
      <c r="M47" s="352"/>
      <c r="N47" s="352"/>
      <c r="O47" s="349"/>
      <c r="P47" s="349"/>
      <c r="Q47" s="349"/>
      <c r="R47" s="348"/>
      <c r="S47" s="354"/>
    </row>
    <row r="48" spans="1:19" x14ac:dyDescent="0.15">
      <c r="A48" s="343"/>
      <c r="B48" s="355"/>
      <c r="C48" s="348" t="s">
        <v>540</v>
      </c>
      <c r="D48" s="343"/>
      <c r="E48" s="363"/>
      <c r="F48" s="360">
        <v>53380</v>
      </c>
      <c r="G48" s="349"/>
      <c r="H48" s="350"/>
      <c r="I48" s="356"/>
      <c r="J48" s="348"/>
      <c r="K48" s="352"/>
      <c r="L48" s="352"/>
      <c r="M48" s="352"/>
      <c r="N48" s="352"/>
      <c r="O48" s="349"/>
      <c r="P48" s="349"/>
      <c r="Q48" s="349"/>
      <c r="R48" s="348"/>
      <c r="S48" s="354"/>
    </row>
    <row r="49" spans="1:19" x14ac:dyDescent="0.15">
      <c r="A49" s="343"/>
      <c r="B49" s="355"/>
      <c r="C49" s="348" t="s">
        <v>541</v>
      </c>
      <c r="D49" s="343"/>
      <c r="E49" s="363"/>
      <c r="F49" s="360">
        <v>5458185</v>
      </c>
      <c r="G49" s="349"/>
      <c r="H49" s="350"/>
      <c r="I49" s="345"/>
      <c r="J49" s="348"/>
      <c r="K49" s="352"/>
      <c r="L49" s="352"/>
      <c r="M49" s="352"/>
      <c r="N49" s="352"/>
      <c r="O49" s="349"/>
      <c r="P49" s="349"/>
      <c r="Q49" s="349"/>
      <c r="R49" s="348"/>
      <c r="S49" s="354"/>
    </row>
    <row r="50" spans="1:19" x14ac:dyDescent="0.15">
      <c r="A50" s="343"/>
      <c r="B50" s="355"/>
      <c r="C50" s="348" t="s">
        <v>542</v>
      </c>
      <c r="D50" s="343"/>
      <c r="E50" s="363"/>
      <c r="F50" s="349"/>
      <c r="G50" s="349">
        <v>-258970</v>
      </c>
      <c r="H50" s="350"/>
      <c r="I50" s="345"/>
      <c r="J50" s="352"/>
      <c r="K50" s="352"/>
      <c r="L50" s="352"/>
      <c r="M50" s="352"/>
      <c r="N50" s="352"/>
      <c r="O50" s="349"/>
      <c r="P50" s="349"/>
      <c r="Q50" s="349"/>
      <c r="R50" s="348"/>
      <c r="S50" s="354"/>
    </row>
    <row r="51" spans="1:19" x14ac:dyDescent="0.15">
      <c r="A51" s="343"/>
      <c r="B51" s="355"/>
      <c r="C51" s="348" t="s">
        <v>543</v>
      </c>
      <c r="D51" s="343"/>
      <c r="E51" s="363"/>
      <c r="F51" s="349"/>
      <c r="G51" s="359">
        <f>SUM(F52:F53)</f>
        <v>2374873522</v>
      </c>
      <c r="H51" s="350"/>
      <c r="I51" s="356"/>
      <c r="J51" s="352"/>
      <c r="K51" s="352"/>
      <c r="L51" s="352"/>
      <c r="M51" s="352"/>
      <c r="N51" s="352"/>
      <c r="O51" s="349"/>
      <c r="P51" s="349"/>
      <c r="Q51" s="349"/>
      <c r="R51" s="348"/>
      <c r="S51" s="354"/>
    </row>
    <row r="52" spans="1:19" x14ac:dyDescent="0.15">
      <c r="A52" s="343"/>
      <c r="B52" s="355"/>
      <c r="C52" s="343"/>
      <c r="D52" s="348" t="s">
        <v>544</v>
      </c>
      <c r="E52" s="363"/>
      <c r="F52" s="349">
        <v>2374873522</v>
      </c>
      <c r="G52" s="359"/>
      <c r="H52" s="350"/>
      <c r="I52" s="356"/>
      <c r="J52" s="352"/>
      <c r="K52" s="352"/>
      <c r="L52" s="352"/>
      <c r="M52" s="352"/>
      <c r="N52" s="352"/>
      <c r="O52" s="349"/>
      <c r="P52" s="349"/>
      <c r="Q52" s="349"/>
      <c r="R52" s="348"/>
      <c r="S52" s="354"/>
    </row>
    <row r="53" spans="1:19" x14ac:dyDescent="0.15">
      <c r="A53" s="343"/>
      <c r="B53" s="355"/>
      <c r="C53" s="343"/>
      <c r="D53" s="348" t="s">
        <v>545</v>
      </c>
      <c r="E53" s="349"/>
      <c r="F53" s="359">
        <v>0</v>
      </c>
      <c r="G53" s="349"/>
      <c r="H53" s="350"/>
      <c r="I53" s="356"/>
      <c r="J53" s="352"/>
      <c r="K53" s="352"/>
      <c r="L53" s="352"/>
      <c r="M53" s="352"/>
      <c r="N53" s="352"/>
      <c r="O53" s="349"/>
      <c r="P53" s="349"/>
      <c r="Q53" s="349"/>
      <c r="R53" s="348"/>
      <c r="S53" s="354"/>
    </row>
    <row r="54" spans="1:19" x14ac:dyDescent="0.15">
      <c r="A54" s="343"/>
      <c r="B54" s="355"/>
      <c r="C54" s="348" t="s">
        <v>546</v>
      </c>
      <c r="D54" s="348"/>
      <c r="E54" s="349"/>
      <c r="F54" s="359"/>
      <c r="G54" s="365">
        <v>0</v>
      </c>
      <c r="H54" s="350"/>
      <c r="I54" s="356"/>
      <c r="J54" s="352"/>
      <c r="K54" s="352"/>
      <c r="L54" s="352"/>
      <c r="M54" s="352"/>
      <c r="N54" s="352"/>
      <c r="O54" s="349"/>
      <c r="P54" s="349"/>
      <c r="Q54" s="349"/>
      <c r="R54" s="348"/>
      <c r="S54" s="354"/>
    </row>
    <row r="55" spans="1:19" ht="15" x14ac:dyDescent="0.15">
      <c r="A55" s="343"/>
      <c r="B55" s="355"/>
      <c r="C55" s="348" t="s">
        <v>547</v>
      </c>
      <c r="D55" s="348"/>
      <c r="E55" s="349"/>
      <c r="F55" s="349"/>
      <c r="G55" s="360">
        <v>0</v>
      </c>
      <c r="H55" s="350"/>
      <c r="I55" s="356"/>
      <c r="J55" s="366"/>
      <c r="K55" s="352"/>
      <c r="L55" s="352"/>
      <c r="M55" s="352"/>
      <c r="N55" s="352"/>
      <c r="O55" s="349"/>
      <c r="P55" s="349"/>
      <c r="Q55" s="349"/>
      <c r="R55" s="348"/>
      <c r="S55" s="354"/>
    </row>
    <row r="56" spans="1:19" ht="15.75" thickBot="1" x14ac:dyDescent="0.2">
      <c r="A56" s="343"/>
      <c r="B56" s="355"/>
      <c r="C56" s="348"/>
      <c r="D56" s="367" t="s">
        <v>548</v>
      </c>
      <c r="E56" s="349"/>
      <c r="F56" s="349"/>
      <c r="G56" s="369">
        <f>SUM(G45:G55)</f>
        <v>2592888177</v>
      </c>
      <c r="H56" s="350"/>
      <c r="I56" s="356"/>
      <c r="J56" s="366"/>
      <c r="K56" s="352"/>
      <c r="L56" s="352"/>
      <c r="M56" s="352"/>
      <c r="N56" s="352"/>
      <c r="O56" s="349"/>
      <c r="P56" s="349"/>
      <c r="Q56" s="349"/>
      <c r="R56" s="348"/>
      <c r="S56" s="354"/>
    </row>
    <row r="57" spans="1:19" ht="15.75" thickBot="1" x14ac:dyDescent="0.2">
      <c r="A57" s="343"/>
      <c r="B57" s="355"/>
      <c r="C57" s="343"/>
      <c r="D57" s="343"/>
      <c r="E57" s="349"/>
      <c r="F57" s="349"/>
      <c r="G57" s="344"/>
      <c r="H57" s="350"/>
      <c r="I57" s="356"/>
      <c r="J57" s="366" t="s">
        <v>549</v>
      </c>
      <c r="K57" s="352"/>
      <c r="L57" s="352"/>
      <c r="M57" s="352"/>
      <c r="N57" s="352"/>
      <c r="O57" s="349"/>
      <c r="P57" s="349"/>
      <c r="Q57" s="373">
        <f>Q35+Q46</f>
        <v>31296146647</v>
      </c>
      <c r="R57" s="348"/>
      <c r="S57" s="354"/>
    </row>
    <row r="58" spans="1:19" ht="15.75" thickBot="1" x14ac:dyDescent="0.2">
      <c r="A58" s="343"/>
      <c r="B58" s="370"/>
      <c r="C58" s="371" t="s">
        <v>550</v>
      </c>
      <c r="D58" s="372"/>
      <c r="E58" s="362"/>
      <c r="F58" s="362"/>
      <c r="G58" s="373">
        <f>G56+G42</f>
        <v>31296146647</v>
      </c>
      <c r="H58" s="374"/>
      <c r="I58" s="375"/>
      <c r="J58" s="369"/>
      <c r="K58" s="369"/>
      <c r="L58" s="369"/>
      <c r="M58" s="369"/>
      <c r="N58" s="369"/>
      <c r="O58" s="362"/>
      <c r="P58" s="362"/>
      <c r="Q58" s="362"/>
      <c r="R58" s="372"/>
      <c r="S58" s="376"/>
    </row>
    <row r="59" spans="1:19" x14ac:dyDescent="0.15">
      <c r="A59" s="343"/>
      <c r="B59" s="348"/>
      <c r="C59" s="348"/>
      <c r="D59" s="348"/>
      <c r="E59" s="349"/>
      <c r="F59" s="349"/>
      <c r="G59" s="349"/>
      <c r="H59" s="352"/>
      <c r="I59" s="352"/>
      <c r="J59" s="352"/>
      <c r="K59" s="352"/>
      <c r="L59" s="352"/>
      <c r="M59" s="352"/>
      <c r="N59" s="352"/>
      <c r="O59" s="377"/>
      <c r="P59" s="349"/>
      <c r="Q59" s="349"/>
      <c r="R59" s="348"/>
      <c r="S59" s="353"/>
    </row>
  </sheetData>
  <mergeCells count="8">
    <mergeCell ref="N11:O11"/>
    <mergeCell ref="F23:G23"/>
    <mergeCell ref="B1:R1"/>
    <mergeCell ref="B2:R2"/>
    <mergeCell ref="B4:H4"/>
    <mergeCell ref="I4:S4"/>
    <mergeCell ref="N9:O9"/>
    <mergeCell ref="N10:O10"/>
  </mergeCells>
  <phoneticPr fontId="11"/>
  <pageMargins left="0.7" right="0.7" top="0.75" bottom="0.75" header="0.3" footer="0.3"/>
  <pageSetup paperSize="9" scale="3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8</vt:i4>
      </vt:variant>
    </vt:vector>
  </HeadingPairs>
  <TitlesOfParts>
    <vt:vector size="27" baseType="lpstr">
      <vt:lpstr>一般会計等→</vt:lpstr>
      <vt:lpstr>開始貸借対照表（Ｈ27末）</vt:lpstr>
      <vt:lpstr>貸借対照表</vt:lpstr>
      <vt:lpstr>行政コスト計算書</vt:lpstr>
      <vt:lpstr>純資産変動計算書</vt:lpstr>
      <vt:lpstr>資金収支計算書</vt:lpstr>
      <vt:lpstr>一般等注記</vt:lpstr>
      <vt:lpstr>全体会計等→</vt:lpstr>
      <vt:lpstr>開始貸借対照表（全体）</vt:lpstr>
      <vt:lpstr>全体貸借対照表</vt:lpstr>
      <vt:lpstr>全体行政コスト計算書</vt:lpstr>
      <vt:lpstr>全体純資産変動計算書</vt:lpstr>
      <vt:lpstr>全体資金収支計算書</vt:lpstr>
      <vt:lpstr>全体注記</vt:lpstr>
      <vt:lpstr>精算表→</vt:lpstr>
      <vt:lpstr>精算表ワークシート（貸借対照表）</vt:lpstr>
      <vt:lpstr>精算表ワークシート（行政コスト計算書）</vt:lpstr>
      <vt:lpstr>精算表ワークシート（純資産変動計算書）</vt:lpstr>
      <vt:lpstr>精算表ワークシート（資金収支計算書）</vt:lpstr>
      <vt:lpstr>行政コスト計算書!Print_Area</vt:lpstr>
      <vt:lpstr>資金収支計算書!Print_Area</vt:lpstr>
      <vt:lpstr>純資産変動計算書!Print_Area</vt:lpstr>
      <vt:lpstr>全体行政コスト計算書!Print_Area</vt:lpstr>
      <vt:lpstr>全体資金収支計算書!Print_Area</vt:lpstr>
      <vt:lpstr>全体純資産変動計算書!Print_Area</vt:lpstr>
      <vt:lpstr>全体貸借対照表!Print_Area</vt:lpstr>
      <vt:lpstr>貸借対照表!Print_Area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貴仁</dc:creator>
  <cp:lastModifiedBy>齋藤 貴仁</cp:lastModifiedBy>
  <cp:lastPrinted>2018-09-20T02:18:43Z</cp:lastPrinted>
  <dcterms:created xsi:type="dcterms:W3CDTF">2018-06-07T06:33:58Z</dcterms:created>
  <dcterms:modified xsi:type="dcterms:W3CDTF">2018-09-20T02:21:32Z</dcterms:modified>
</cp:coreProperties>
</file>